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orge\Documents\GitHub\next\source\files\statistics\"/>
    </mc:Choice>
  </mc:AlternateContent>
  <xr:revisionPtr revIDLastSave="0" documentId="13_ncr:1_{0F11A78D-A5F7-4594-BDAC-94A03BFECE84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Standards and instructions" sheetId="5" r:id="rId1"/>
    <sheet name="Annual data dashboard" sheetId="3" r:id="rId2"/>
    <sheet name="State data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6" i="3" l="1"/>
  <c r="B13" i="3"/>
  <c r="B20" i="3"/>
  <c r="B27" i="3"/>
  <c r="B34" i="3"/>
  <c r="B41" i="3"/>
  <c r="B48" i="3"/>
  <c r="B55" i="3"/>
  <c r="B56" i="3"/>
  <c r="D57" i="3" s="1"/>
  <c r="B35" i="3"/>
  <c r="B28" i="3"/>
  <c r="D29" i="3" s="1"/>
  <c r="B21" i="3"/>
  <c r="B14" i="3"/>
  <c r="B7" i="3"/>
  <c r="D8" i="3" s="1"/>
  <c r="D15" i="3" l="1"/>
  <c r="D22" i="3"/>
  <c r="D36" i="3"/>
  <c r="A3" i="4"/>
  <c r="B49" i="3"/>
  <c r="D50" i="3" s="1"/>
  <c r="B42" i="3"/>
  <c r="D43" i="3" s="1"/>
  <c r="B54" i="3"/>
  <c r="B47" i="3"/>
  <c r="B40" i="3"/>
  <c r="B33" i="3"/>
  <c r="B53" i="3"/>
  <c r="B46" i="3"/>
  <c r="D46" i="3" s="1"/>
  <c r="B39" i="3"/>
  <c r="D39" i="3" s="1"/>
  <c r="B32" i="3"/>
  <c r="D32" i="3" s="1"/>
  <c r="E50" i="3" l="1"/>
  <c r="E36" i="3"/>
  <c r="D56" i="3"/>
  <c r="D53" i="3"/>
  <c r="E43" i="3"/>
  <c r="D47" i="3"/>
  <c r="E47" i="3" s="1"/>
  <c r="D54" i="3"/>
  <c r="D40" i="3"/>
  <c r="E40" i="3" s="1"/>
  <c r="B7" i="4"/>
  <c r="D49" i="3"/>
  <c r="E49" i="3" s="1"/>
  <c r="D42" i="3"/>
  <c r="E42" i="3" s="1"/>
  <c r="B26" i="3"/>
  <c r="B12" i="3"/>
  <c r="B25" i="3"/>
  <c r="D25" i="3" s="1"/>
  <c r="B19" i="3"/>
  <c r="B18" i="3"/>
  <c r="D18" i="3" s="1"/>
  <c r="E22" i="3" s="1"/>
  <c r="B11" i="3"/>
  <c r="D11" i="3" s="1"/>
  <c r="B5" i="3"/>
  <c r="B4" i="3"/>
  <c r="E15" i="3" l="1"/>
  <c r="D7" i="3"/>
  <c r="D4" i="3"/>
  <c r="E29" i="3"/>
  <c r="E57" i="3"/>
  <c r="E54" i="3"/>
  <c r="E56" i="3"/>
  <c r="D26" i="3"/>
  <c r="E26" i="3" s="1"/>
  <c r="A7" i="4"/>
  <c r="B11" i="4"/>
  <c r="D19" i="3"/>
  <c r="E19" i="3" s="1"/>
  <c r="D28" i="3"/>
  <c r="E28" i="3" s="1"/>
  <c r="D33" i="3"/>
  <c r="E33" i="3" s="1"/>
  <c r="D21" i="3"/>
  <c r="E21" i="3" s="1"/>
  <c r="D35" i="3"/>
  <c r="E35" i="3" s="1"/>
  <c r="D14" i="3"/>
  <c r="E14" i="3" s="1"/>
  <c r="D5" i="3"/>
  <c r="D12" i="3"/>
  <c r="E12" i="3" s="1"/>
  <c r="E8" i="3" l="1"/>
  <c r="E7" i="3"/>
  <c r="E5" i="3"/>
  <c r="B15" i="4"/>
  <c r="A11" i="4"/>
  <c r="B19" i="4" l="1"/>
  <c r="A15" i="4"/>
  <c r="B23" i="4" l="1"/>
  <c r="A19" i="4"/>
  <c r="B27" i="4" l="1"/>
  <c r="A23" i="4"/>
  <c r="B31" i="4" l="1"/>
  <c r="A31" i="4" s="1"/>
  <c r="A27" i="4"/>
</calcChain>
</file>

<file path=xl/sharedStrings.xml><?xml version="1.0" encoding="utf-8"?>
<sst xmlns="http://schemas.openxmlformats.org/spreadsheetml/2006/main" count="1849" uniqueCount="453">
  <si>
    <t>1.1 Name of Library</t>
  </si>
  <si>
    <t>1.2a Physical Street Address</t>
  </si>
  <si>
    <t>1.2b Mailing Address</t>
  </si>
  <si>
    <t>1.3 City or Town of Administrative Entity</t>
  </si>
  <si>
    <t>1.4 Physical Address ZIP Code</t>
  </si>
  <si>
    <t>Mailing City</t>
  </si>
  <si>
    <t>Mailing ZIP Code</t>
  </si>
  <si>
    <t>1.5 Population of the Legal Service Area</t>
  </si>
  <si>
    <t>1.6 Legal Service Area Boundary Change</t>
  </si>
  <si>
    <t>1.7 Regional Library System</t>
  </si>
  <si>
    <t>1.8 County</t>
  </si>
  <si>
    <t>1.9a Library Director's Name</t>
  </si>
  <si>
    <t>1.9b Library Director's Email Address</t>
  </si>
  <si>
    <t>1.9c General Library Email Address</t>
  </si>
  <si>
    <t>1.10a Library Phone</t>
  </si>
  <si>
    <t>1.10b Library Fax</t>
  </si>
  <si>
    <t>1.10c Web Address</t>
  </si>
  <si>
    <t>1.10d Facebook</t>
  </si>
  <si>
    <t>1.10e Twitter</t>
  </si>
  <si>
    <t>1.10f Other Social Media</t>
  </si>
  <si>
    <t>1.11 Friends</t>
  </si>
  <si>
    <t>1.12 Volunteers</t>
  </si>
  <si>
    <t>2.1 Number of Bookmobiles</t>
  </si>
  <si>
    <t>2.2 Online Public Access Catalog</t>
  </si>
  <si>
    <t>2.2a Number of Registered Users</t>
  </si>
  <si>
    <t>2.3 Number of Central Libraries</t>
  </si>
  <si>
    <t>2.4 Number of Branch Libraries</t>
  </si>
  <si>
    <t>2.5a Legal Name</t>
  </si>
  <si>
    <t>2.5b Square footage</t>
  </si>
  <si>
    <t>2.5c Public Service Hours per Year</t>
  </si>
  <si>
    <t>2.5d Public Service Weeks per Year</t>
  </si>
  <si>
    <t>2.6 Public Service Hours Per Year</t>
  </si>
  <si>
    <t>2.5e Head Librarian</t>
  </si>
  <si>
    <t>2.5f Street Address (no post office box numbers)</t>
  </si>
  <si>
    <t>2.5g City</t>
  </si>
  <si>
    <t>2.5h Email Address</t>
  </si>
  <si>
    <t>2.5i Telephone</t>
  </si>
  <si>
    <t>2.5j Fax</t>
  </si>
  <si>
    <t>2.7 Library Visits</t>
  </si>
  <si>
    <t>2.8 Reference Transactions</t>
  </si>
  <si>
    <t>3.1 Total Librarian Hours</t>
  </si>
  <si>
    <t>3.1a Total Librarians</t>
  </si>
  <si>
    <t>3.2 ALA-MLS Hours</t>
  </si>
  <si>
    <t>3.2a ALA-MLS</t>
  </si>
  <si>
    <t>3.3 All Other Paid Employee Hours</t>
  </si>
  <si>
    <t>3.3a All Other Paid Employees</t>
  </si>
  <si>
    <t>3.4 Total Paid Employee Hours</t>
  </si>
  <si>
    <t>3.4a Total Paid Employees</t>
  </si>
  <si>
    <t>4.a Name of Position</t>
  </si>
  <si>
    <t>4.b Current number of employees in this position</t>
  </si>
  <si>
    <t>4.c Current Hourly Salary (or range if more than one is in the position)</t>
  </si>
  <si>
    <t>5.1 Does your library provide paid vacation days?</t>
  </si>
  <si>
    <t>5.2 Does your library provide sick leave days?</t>
  </si>
  <si>
    <t>5.3 Does your library provide retirement benefits?</t>
  </si>
  <si>
    <t>5.4 Does your library provide medical insurance?</t>
  </si>
  <si>
    <t>6.1a Library Fund Mill Levy Rate (three decimal places)</t>
  </si>
  <si>
    <t>6.1b Library Fund Revenue (whole dollars only)</t>
  </si>
  <si>
    <t>6.2a Library Employee Benefits Fund Levy Rate (three decimal places)</t>
  </si>
  <si>
    <t>6.2b Library Employee Benefits Fund Revenue (whole dollars only)</t>
  </si>
  <si>
    <t>6.3 Additional municipal government funds</t>
  </si>
  <si>
    <t>6.4 Indirect additional local public support</t>
  </si>
  <si>
    <t>6.5 Local Government Revenue</t>
  </si>
  <si>
    <t>6.6 State Grant-in-Aid</t>
  </si>
  <si>
    <t>6.7 Receipts of System grant funds</t>
  </si>
  <si>
    <t>6.8 State Government Revenue</t>
  </si>
  <si>
    <t>6.9 Federal Government Revenue</t>
  </si>
  <si>
    <t>6.10 Other Revenue</t>
  </si>
  <si>
    <t>6.11 Total Revenue</t>
  </si>
  <si>
    <t>7.1 Does your library have a Capital Improvement Fund?</t>
  </si>
  <si>
    <t>7.2a Local Government Capital Revenue</t>
  </si>
  <si>
    <t>7.2b State Government Capital Revenue</t>
  </si>
  <si>
    <t>7.2c Federal Government Capital Revenue</t>
  </si>
  <si>
    <t>7.2d Other Capital Revenue</t>
  </si>
  <si>
    <t>7.2e Total Capital Revenue</t>
  </si>
  <si>
    <t>7.3 Total Capital Expenditures</t>
  </si>
  <si>
    <t>8.1 Salaries &amp; Wages Expenditures</t>
  </si>
  <si>
    <t>8.2 Employee Benefits Expenditures</t>
  </si>
  <si>
    <t>8.3 Total Staff Expenditures</t>
  </si>
  <si>
    <t>8.4a Expenditures on Print Books</t>
  </si>
  <si>
    <t>8.4b Expenditures on Print Periodicals</t>
  </si>
  <si>
    <t>8.4c Total Print Materials Expenditures</t>
  </si>
  <si>
    <t>8.5a Expenditures on Ebooks</t>
  </si>
  <si>
    <t>8.5b Expenditures on Databases/Online Resources</t>
  </si>
  <si>
    <t>8.5c Expenditures on other electronic materials</t>
  </si>
  <si>
    <t>8.5d Total Expenditures on All Electronic Materials</t>
  </si>
  <si>
    <t>8.6 Other Materials Expenditures</t>
  </si>
  <si>
    <t>8.7 Total Collection Expenditures</t>
  </si>
  <si>
    <t>8.8 Other Operating Expenditures</t>
  </si>
  <si>
    <t>8.9 Total Operating Expenditures</t>
  </si>
  <si>
    <t>9.1a Books owned at the beginning of 2019</t>
  </si>
  <si>
    <t>9.1b Books added during the calendar year</t>
  </si>
  <si>
    <t>9.1c Books withdrawn during the calendar year</t>
  </si>
  <si>
    <t>9.1d Total Print Materials at end of 2019</t>
  </si>
  <si>
    <t>9.2 Total Audio - Physical Units</t>
  </si>
  <si>
    <t>9.3 Total Video - Physical Units</t>
  </si>
  <si>
    <t>Sunflower Overdrive Consortium</t>
  </si>
  <si>
    <t>Statewide Collection</t>
  </si>
  <si>
    <t>Overdrive (not part of Sunflower)</t>
  </si>
  <si>
    <t>Axis 360</t>
  </si>
  <si>
    <t>Other</t>
  </si>
  <si>
    <t>9.2a Audio - Downloadable Units</t>
  </si>
  <si>
    <t>Overdrive</t>
  </si>
  <si>
    <t>9.3a Video - Downloadable Units</t>
  </si>
  <si>
    <t>9.4 Total Electronic Books (Ebooks)</t>
  </si>
  <si>
    <t>9.5 Number of all Other Materials</t>
  </si>
  <si>
    <t>9.6 Total Collections</t>
  </si>
  <si>
    <t>9.7 Current Print Serial Subscriptions</t>
  </si>
  <si>
    <t>9.8 Local/Other cooperative agreements</t>
  </si>
  <si>
    <t>9.9 State Electronic Collections</t>
  </si>
  <si>
    <t>9.10 Total Electronic Collections</t>
  </si>
  <si>
    <t>10.1 Internet Computers Used by General Public</t>
  </si>
  <si>
    <t>10.2 Number of Uses (Sessions) of Public Internet Computers Per Year</t>
  </si>
  <si>
    <t>10.3 Does your library provide wireless (WiFi) access to the Internet to patrons?</t>
  </si>
  <si>
    <t>10.4 Wireless Sessions - Annually</t>
  </si>
  <si>
    <t>10.5 Website Visits</t>
  </si>
  <si>
    <t>11.1 Circulation of Adult Materials</t>
  </si>
  <si>
    <t>11.2 Circulation of Children's Materials</t>
  </si>
  <si>
    <t>11.2a Total Physical Item Circulation</t>
  </si>
  <si>
    <t>Statewide Collection (RBdigital, cloudLibrary &amp; Freading)</t>
  </si>
  <si>
    <t>3M (individual collection, not statewide)</t>
  </si>
  <si>
    <t>RBdigital (individual collection, not statewide)</t>
  </si>
  <si>
    <t>11.3 Total</t>
  </si>
  <si>
    <t>Hoopla</t>
  </si>
  <si>
    <t>Zinio/Flipster</t>
  </si>
  <si>
    <t>11.3a Total</t>
  </si>
  <si>
    <t>11.3b Electronic Content Use</t>
  </si>
  <si>
    <t>11.4 Total Circulation of materials</t>
  </si>
  <si>
    <t>11.4a Total Collection Use</t>
  </si>
  <si>
    <t>11.5 Returnables Borrowed (books, DVDs, etc.)</t>
  </si>
  <si>
    <t>11.6 Copies Borrowed (Photocopies, printed copies of microfilm, etc)</t>
  </si>
  <si>
    <t>11.6a Number of Playaways Borrowed</t>
  </si>
  <si>
    <t>11.7 Interlibrary Loans Received From</t>
  </si>
  <si>
    <t>11.8 Borrowing requests that go unfilled</t>
  </si>
  <si>
    <t>11.9 Returnables Lent (books, DVDs, etc.)</t>
  </si>
  <si>
    <t>11.10 Copies (Photocopies, printed copies of microfilm, etc) Lent</t>
  </si>
  <si>
    <t>11.10a Number of Playways Lent</t>
  </si>
  <si>
    <t>11.11 Interlibrary Loans Provided To</t>
  </si>
  <si>
    <t>11.12 Lending requests that go unfilled</t>
  </si>
  <si>
    <t>11.15a Number of Summer Reading programs held for early literacy children birth-5 years?</t>
  </si>
  <si>
    <t>11.15b Attendance count for Summer Reading programs held for early literacy children birth-5 years?</t>
  </si>
  <si>
    <t>11.15a Number of Kansas Reads Programs birth - 5</t>
  </si>
  <si>
    <t>11.15b Attendance count for Kansas Reads Program birth - 5</t>
  </si>
  <si>
    <t>11.15a Number of additional programs/events held for birth - 5</t>
  </si>
  <si>
    <t>11.15b Attendance count for additional programs/events held for birth - 5</t>
  </si>
  <si>
    <t>11.15a Total Early Literacy Programs</t>
  </si>
  <si>
    <t>11.15b Total Early Literacy Program Attendance</t>
  </si>
  <si>
    <t>11.15c Number of Summer Reading programs held for children 6-11 years?</t>
  </si>
  <si>
    <t>11.15d Attendance count for Summer Reading programs held for children 6-11 years?</t>
  </si>
  <si>
    <t>11.15e Number of additional children’s programs/events held for 6-11 years?</t>
  </si>
  <si>
    <t>11.15f Attendance for additional children’s programs/events held for 6-11 years?</t>
  </si>
  <si>
    <t>11.15e Total Children Literacy Program</t>
  </si>
  <si>
    <t>11.15f Total Children Literacy Attendance</t>
  </si>
  <si>
    <t>11.16a Number of Summer Reading programs held for young adult 12-18 years?</t>
  </si>
  <si>
    <t>11.16b Attendance count for Summer Reading programs for young adults 12-18 years?</t>
  </si>
  <si>
    <t>11.16c Number of additional young adult programs/events held?</t>
  </si>
  <si>
    <t>11.16d Attendance for additional young adult programs/events held?</t>
  </si>
  <si>
    <t>11.16e Young Adult Programs</t>
  </si>
  <si>
    <t>11.16f Young Adult Program Attendance</t>
  </si>
  <si>
    <t>11.17a Number of Summer Reading programs held for adults (18+ years)</t>
  </si>
  <si>
    <t>11.17b Attendance count for Summer Reading programs for adults 18+ years?</t>
  </si>
  <si>
    <t>11.17c Number of additional adult programs/events held?</t>
  </si>
  <si>
    <t>11.17d Attendance for additional adult programs/events held?</t>
  </si>
  <si>
    <t>11.17e Total number of adult programs/events held?</t>
  </si>
  <si>
    <t>11.17f Total number of attendance at adult programs/events?</t>
  </si>
  <si>
    <t>11.15e Total Children's Programs</t>
  </si>
  <si>
    <t>11.15f Children's Program Attendance</t>
  </si>
  <si>
    <t>11.18 Total Number of Programs</t>
  </si>
  <si>
    <t>11.19 Total Program Attendance</t>
  </si>
  <si>
    <t>11.20 Does your library provide computer or technology skills training to patrons?</t>
  </si>
  <si>
    <t>Online or on-demand (handouts, online classes, video tutorials, etc)</t>
  </si>
  <si>
    <t>One-on-one (including unscheduled, time-of-need)</t>
  </si>
  <si>
    <t>Classroom/group</t>
  </si>
  <si>
    <t>Promotions of LearningExpress</t>
  </si>
  <si>
    <t>Basic computer use/skills (mouse/keyboarding/basic programs)</t>
  </si>
  <si>
    <t>Employment (resume writing, job search, etc)</t>
  </si>
  <si>
    <t>eGovernment</t>
  </si>
  <si>
    <t>Mobile device use (smartphones, tablets, etc)</t>
  </si>
  <si>
    <t>Electronic resources (accessing, searching databases)</t>
  </si>
  <si>
    <t>Connections and communications (email, social media, etc)</t>
  </si>
  <si>
    <t>Basic skills</t>
  </si>
  <si>
    <t>Intermediate</t>
  </si>
  <si>
    <t>Advanced</t>
  </si>
  <si>
    <t>12.1 Amount of Grant</t>
  </si>
  <si>
    <t>12.2a Salaries</t>
  </si>
  <si>
    <t>12.2b Books</t>
  </si>
  <si>
    <t>12.2c Periodicals</t>
  </si>
  <si>
    <t>12.2d Other</t>
  </si>
  <si>
    <t>12.3 TOTAL State Aid Expenditures for 2019 (Must be the same as 12.1)</t>
  </si>
  <si>
    <t>13.1 Date last reviewed Kansas Children's Internet Protection Act (KS-CIPA)</t>
  </si>
  <si>
    <t>14.1 I agree with the above Civil Right Certification.</t>
  </si>
  <si>
    <t>15.1 Respondent's Name</t>
  </si>
  <si>
    <t>15.2 Respondent's Title</t>
  </si>
  <si>
    <t>15.3 Respondent's Email</t>
  </si>
  <si>
    <t>Latitude</t>
  </si>
  <si>
    <t>Longitude</t>
  </si>
  <si>
    <t>Population</t>
  </si>
  <si>
    <t>Data</t>
  </si>
  <si>
    <t>1.5 Population of LSA</t>
  </si>
  <si>
    <t>5.1 Paid Vacation</t>
  </si>
  <si>
    <t>5.2 Sick Leave</t>
  </si>
  <si>
    <t>5.3 Retirement Insurance</t>
  </si>
  <si>
    <t>5.4 Medical Insurance</t>
  </si>
  <si>
    <t>9.1a Books owned at the beginning of 2018</t>
  </si>
  <si>
    <t>9.1d Total Print Materials at end of 2018</t>
  </si>
  <si>
    <t>10.3 Does your library provide wireless (WiFi) access to the Internet to your patrons?</t>
  </si>
  <si>
    <t>Zinio</t>
  </si>
  <si>
    <t>11.6 Copies Borrowed (Photocopies, floating Playaways, printed copies of microfilm, etc)</t>
  </si>
  <si>
    <t>11.10 Copies (Photocopies, floating Playaways, printed copies of microfilm, etc) Lent</t>
  </si>
  <si>
    <t>11.14 Does your library host or co-host a summer reading program intended for children under 18 years of age?</t>
  </si>
  <si>
    <t>11.14a Does your library participate in Kansas Reads to Preschoolers?</t>
  </si>
  <si>
    <t>12.3 Total State Aid Expenditures</t>
  </si>
  <si>
    <t>Location</t>
  </si>
  <si>
    <t>Population of LSA</t>
  </si>
  <si>
    <t>Paid Vacation</t>
  </si>
  <si>
    <t>Sick Leave</t>
  </si>
  <si>
    <t>Retirement Insurance</t>
  </si>
  <si>
    <t>Medical Insurance</t>
  </si>
  <si>
    <t>9.1a Books owned at the beginning of 2017</t>
  </si>
  <si>
    <t>9.1d Total Print Materials at end of 2017</t>
  </si>
  <si>
    <t>Statewide Collection (OneClickdigital &amp; Freading)</t>
  </si>
  <si>
    <t>OneClickdigital (individual collection, not statewide)</t>
  </si>
  <si>
    <t>Total State Aid Expenditures</t>
  </si>
  <si>
    <t>9.1a Books owned at the beginning of 2016</t>
  </si>
  <si>
    <t>9.1d Total Print Materials at end of 2016</t>
  </si>
  <si>
    <t>9.1a Books owned at the beginning of 2015</t>
  </si>
  <si>
    <t>9.1d Total Print Materials at end of 2015</t>
  </si>
  <si>
    <t>Sunflower Overdrive Consortium (see 9.5a)</t>
  </si>
  <si>
    <t>9.5a Sunflower Overdrive Consortia</t>
  </si>
  <si>
    <t>9.5a Sunflower Overdrive Advantage</t>
  </si>
  <si>
    <t>9.5a Sunflower Overdrive Total</t>
  </si>
  <si>
    <t>Circulation of Electronic Materials</t>
  </si>
  <si>
    <t>11.3a Statewide Collection (OneClickdigital circulations)</t>
  </si>
  <si>
    <t>11.3b Sunflower Overdrive Consortium</t>
  </si>
  <si>
    <t>Sunflower Overdrive Advantage</t>
  </si>
  <si>
    <t>11.3c Overdrive</t>
  </si>
  <si>
    <t>11.3d OneClickdigital</t>
  </si>
  <si>
    <t>11.3e 3M</t>
  </si>
  <si>
    <t>11.3f Axis 360</t>
  </si>
  <si>
    <t>11.3g Other</t>
  </si>
  <si>
    <t>11.3 Circulation of Electronic Material</t>
  </si>
  <si>
    <t>11.4 Total Circulation</t>
  </si>
  <si>
    <t>Physical Item Circulation</t>
  </si>
  <si>
    <t>Successful Retrieval of Electronic Information</t>
  </si>
  <si>
    <t>Electronic Content Use</t>
  </si>
  <si>
    <t>Total Collection Use</t>
  </si>
  <si>
    <t>11.13 Does your library participate in the 6 by 6: Ready to Read Program? If no, please move on to the next section.</t>
  </si>
  <si>
    <t>a. Library offers 6 by 6 program materials in the library building</t>
  </si>
  <si>
    <t>b. Library offers early literacy activities in the building</t>
  </si>
  <si>
    <t>c. Library offers 6 by 6 programs</t>
  </si>
  <si>
    <t>d. Library provides outreach to community</t>
  </si>
  <si>
    <t>11.15e Number of additional children’s programs/events held for birth-11 years?</t>
  </si>
  <si>
    <t>11.15f Attendance for additional children’s programs/events held for birth-11 years?</t>
  </si>
  <si>
    <t>11.15g Total Children's Programs</t>
  </si>
  <si>
    <t>11.15h Children's Program Attendance</t>
  </si>
  <si>
    <t>Promotions or tutorials on LearningExpress</t>
  </si>
  <si>
    <t>12.3 TOTAL State Aid Expenditures for 2015 (Must be the same as 12.1)</t>
  </si>
  <si>
    <t>12.4 Percent of total grant dedicated for children's services</t>
  </si>
  <si>
    <t>12.5 Number of children served</t>
  </si>
  <si>
    <t>Total Staff Expenditures per FTE Staff</t>
  </si>
  <si>
    <t>Expenditures on Salaries and Wages Per FTE</t>
  </si>
  <si>
    <t>FTEs Per 1,000 Circulation</t>
  </si>
  <si>
    <t>FTEs Per 1,000 Reference Transactions</t>
  </si>
  <si>
    <t>FTEs Per 1,000 Visits</t>
  </si>
  <si>
    <t>MLS FTEs Per 1,000 Circulation</t>
  </si>
  <si>
    <t>MLS FTEs Per 1,000 Reference Transactions</t>
  </si>
  <si>
    <t>MLS FTEs Per 1,000 Visits</t>
  </si>
  <si>
    <t>% of FTE Librarians With ALA_MLS Degree</t>
  </si>
  <si>
    <t>% of FTEs with Librarian Title</t>
  </si>
  <si>
    <t>% of FTEs with Other Qualifications</t>
  </si>
  <si>
    <t>% of Staff Expenditures on Benefits</t>
  </si>
  <si>
    <t>% of Staff Expenditures on Salaries &amp; Wages</t>
  </si>
  <si>
    <t>% of Operating Expenditures on Collections</t>
  </si>
  <si>
    <t>% of Operating Expenditures on Electronic Materials</t>
  </si>
  <si>
    <t>% of Operating Expeditures on Employee Benefits</t>
  </si>
  <si>
    <t>% of Operating Expenditures on Other Materials</t>
  </si>
  <si>
    <t>% of Operating Expenditures on Other</t>
  </si>
  <si>
    <t>% of Operating Expenditures on Print Materials</t>
  </si>
  <si>
    <t>% of Operating Expenditures on Salaries and Wages</t>
  </si>
  <si>
    <t>% of Operating Expenditures on Staff Expenditures</t>
  </si>
  <si>
    <t>% of Operating Income from Federal Government</t>
  </si>
  <si>
    <t>% of Operating Income from Local Government</t>
  </si>
  <si>
    <t>% of Operating Income from Other Sources</t>
  </si>
  <si>
    <t>% of Operating Income from State Government</t>
  </si>
  <si>
    <t>Benefits Per Staff FTE</t>
  </si>
  <si>
    <t>Visits per Registered Borrower</t>
  </si>
  <si>
    <t>Population Per Librarian FTE</t>
  </si>
  <si>
    <t>Population Per MLS FTE</t>
  </si>
  <si>
    <t>Population Per Staff FTE</t>
  </si>
  <si>
    <t>% of Collection Expenditures spent on Print Materials</t>
  </si>
  <si>
    <t>% of Collection Expenditures spent on Electronic Materials</t>
  </si>
  <si>
    <t>% of Collection Expenditures spent on Other Materials</t>
  </si>
  <si>
    <t>Other Staff per 1,000 Population</t>
  </si>
  <si>
    <t>FTEs Per 1,000 Served</t>
  </si>
  <si>
    <t>MLS FTEs Per 1,000 Served</t>
  </si>
  <si>
    <t>Databases Per Capita</t>
  </si>
  <si>
    <t>Staff Expenditures Per Capita</t>
  </si>
  <si>
    <t>Print Materials per Capita</t>
  </si>
  <si>
    <t>Holdings Per Capita</t>
  </si>
  <si>
    <t>Electronic Books Per Capita</t>
  </si>
  <si>
    <t>Print Serial Subscriptions Per Capita</t>
  </si>
  <si>
    <t>Print Materials Expenditures per Capita</t>
  </si>
  <si>
    <t>Total Collection Expenditures per Capita</t>
  </si>
  <si>
    <t>Video Materials Per 1,000 Served</t>
  </si>
  <si>
    <t>Operating Expenditures on Other Per Capita</t>
  </si>
  <si>
    <t>Databases per 1,000 Served</t>
  </si>
  <si>
    <t>Electronic Books per 1,000 Served</t>
  </si>
  <si>
    <t>Total Operating Expenditures per Capita</t>
  </si>
  <si>
    <t>Audio Materials Per 1,000 Served</t>
  </si>
  <si>
    <t>FTEs Per 1,000 Population</t>
  </si>
  <si>
    <t>MLS FTEs Per 1,000 Population</t>
  </si>
  <si>
    <t>Other Staff per 1,000 Served</t>
  </si>
  <si>
    <t>Public Internet Computer Uses Per Capita</t>
  </si>
  <si>
    <t>ILL Received Per Capita</t>
  </si>
  <si>
    <t>ILL Provided Per Capita</t>
  </si>
  <si>
    <t>Total Attendance Per Capita</t>
  </si>
  <si>
    <t>Registered Borrower Per Capita</t>
  </si>
  <si>
    <t>Children's Circulation Per Capita</t>
  </si>
  <si>
    <t>Reference Transactions Per Capita</t>
  </si>
  <si>
    <t>ILLs Received Per 1,000 Served</t>
  </si>
  <si>
    <t>ILLs Provided per 1,000 Served</t>
  </si>
  <si>
    <t>Library Visits per Capita</t>
  </si>
  <si>
    <t>Total Circulation per Capita</t>
  </si>
  <si>
    <t>Children's Program Attendance Per Capita</t>
  </si>
  <si>
    <t>Adult Program Attendance per Capita</t>
  </si>
  <si>
    <t>Visits Per Hour</t>
  </si>
  <si>
    <t>Circulation Per Hour</t>
  </si>
  <si>
    <t>Circulation Per Week</t>
  </si>
  <si>
    <t>Circulation Per Visit</t>
  </si>
  <si>
    <t>ILLs Received Per Week</t>
  </si>
  <si>
    <t>ILLs Provided Per Week</t>
  </si>
  <si>
    <t>Operating Expenditure Per Visit</t>
  </si>
  <si>
    <t>Collection Expenditures Per Visit</t>
  </si>
  <si>
    <t>Hours Open Per 100 Pop.</t>
  </si>
  <si>
    <t>Circulation Per Registered Borrower</t>
  </si>
  <si>
    <t>Holdings Per Visit</t>
  </si>
  <si>
    <t>Holdings Per Circulation</t>
  </si>
  <si>
    <t>Reference Per Week</t>
  </si>
  <si>
    <t>Reference Transactions Per Visit</t>
  </si>
  <si>
    <t>Reference Transactions Per Hour</t>
  </si>
  <si>
    <t>Visits Per Week</t>
  </si>
  <si>
    <t>Reference Transactions Per Staff FTE</t>
  </si>
  <si>
    <t>Reference Tranasctions Per MLS FTE</t>
  </si>
  <si>
    <t>ReferenceTransactions Per Librarian FTE</t>
  </si>
  <si>
    <t>Visits Per Staff FTE</t>
  </si>
  <si>
    <t>Visits Per MLS FTE</t>
  </si>
  <si>
    <t>Visits Per Librarian FTE</t>
  </si>
  <si>
    <t>Circulation Turnover</t>
  </si>
  <si>
    <t>Circulation per Staff FTE</t>
  </si>
  <si>
    <t>Circulation Per MLS FTE</t>
  </si>
  <si>
    <t>Circulation Per Librarian FTE</t>
  </si>
  <si>
    <t>Circulation per FTE Staff Hours</t>
  </si>
  <si>
    <t>Total Revenue per Capita</t>
  </si>
  <si>
    <t>Other Revenue per Capita</t>
  </si>
  <si>
    <t>Federal Revenue per Capita</t>
  </si>
  <si>
    <t>State Revenue per Capita</t>
  </si>
  <si>
    <t>Local Revenue per Capita</t>
  </si>
  <si>
    <t>Circulation Per Salaries &amp; Wages Expenditures</t>
  </si>
  <si>
    <t>Circulation Per Employee Benefits Expenditures</t>
  </si>
  <si>
    <t>Circulation Per Total Staff Expenditures</t>
  </si>
  <si>
    <t>Circulation Per Electronic Materials Expenditures</t>
  </si>
  <si>
    <t>Circulation Per Print Materials Expenditures</t>
  </si>
  <si>
    <t>Circulation Per Other Materials Expenditures</t>
  </si>
  <si>
    <t>Circulation Per Total Collection Expenditures</t>
  </si>
  <si>
    <t>Circulation Per Total Operating Expenditures</t>
  </si>
  <si>
    <t>Circulation Per Total Revenue</t>
  </si>
  <si>
    <t>Total Operating Expenditures per Circulation</t>
  </si>
  <si>
    <t>Total Staff Expenditures per Circulation</t>
  </si>
  <si>
    <t>Total Collection Expenditures per Circulation</t>
  </si>
  <si>
    <t>Total Operating Expenditures per Registered Borrower</t>
  </si>
  <si>
    <t>Total Staff Expenditures per Registered Borrower</t>
  </si>
  <si>
    <t>Total Collection Expenditures per Registered Borrower</t>
  </si>
  <si>
    <t>Total Operating Expenditures per Visit</t>
  </si>
  <si>
    <t>Total Staff Expenditures per Visit</t>
  </si>
  <si>
    <t>Total Collection Expenditures per Visit</t>
  </si>
  <si>
    <t>Total Operating Expenditures per Reference Transaction</t>
  </si>
  <si>
    <t>Total Staff Expenditures per Reference Transaction</t>
  </si>
  <si>
    <t>Total Collection Expenditures per Reference Transaction</t>
  </si>
  <si>
    <t>Total Operating Expenditures per Program Attendance</t>
  </si>
  <si>
    <t>Total Staff Expenditures per Program Attendance</t>
  </si>
  <si>
    <t>Total Collection Expenditures per Program Attendance</t>
  </si>
  <si>
    <t>Total Operating Expenditures per Childrens Circulation</t>
  </si>
  <si>
    <t>Total Staff Expenditures per Childrens Circulation</t>
  </si>
  <si>
    <t>Total Collection Expenditures per  Childrens Circulation</t>
  </si>
  <si>
    <t>% of Holdings are Print Materials</t>
  </si>
  <si>
    <t>% of Holdings are Databases</t>
  </si>
  <si>
    <t>% of Holdings are Electronic Books</t>
  </si>
  <si>
    <t>% of Holdings are Video Materials</t>
  </si>
  <si>
    <t>% of Holdings are Audio Materials</t>
  </si>
  <si>
    <t>Circulation of Children's Materials As Percent of Total Circulation</t>
  </si>
  <si>
    <t>11.17e Total number of attendance at adult programs/events?</t>
  </si>
  <si>
    <t>How many children participated in your summer reading program?</t>
  </si>
  <si>
    <t>9.1a Books owned at the beginning of the calendar year</t>
  </si>
  <si>
    <t>9.1d Total Print Materials</t>
  </si>
  <si>
    <t>9.8 Local/other cooperative agreements Licensed Databases</t>
  </si>
  <si>
    <t>9.9 State Licensed Databases</t>
  </si>
  <si>
    <t>9.10 Total Licensed Databases</t>
  </si>
  <si>
    <t>11.3 Circulation of Electronic Materials</t>
  </si>
  <si>
    <t>11.13 Number of children's programs</t>
  </si>
  <si>
    <t>11.14 Total attendance at children's programs</t>
  </si>
  <si>
    <t>11.15 Number of young adult programs</t>
  </si>
  <si>
    <t>11.16 Total attendance at young adult programs</t>
  </si>
  <si>
    <t>11.17 Number of adult programs</t>
  </si>
  <si>
    <t>11.18 Total attendance at adult programs</t>
  </si>
  <si>
    <t>11.19 Total Number of Programs</t>
  </si>
  <si>
    <t>11.120 Total Program Attendance</t>
  </si>
  <si>
    <t>11.21 Does your library provide computer or technology skills training to patrons?</t>
  </si>
  <si>
    <t>11.25 Does your library host or co-host a summer reading program intended for children under 18 years of age?</t>
  </si>
  <si>
    <t>11.26 How many children participated in your summer reading program?</t>
  </si>
  <si>
    <t>11.27 Does your library participate in the 6 by 6: Ready to Read Program? If no, please move on to the next section.</t>
  </si>
  <si>
    <t>Library offers 6 by 6 program materials in the library building</t>
  </si>
  <si>
    <t>Library offers early literacy activities in the building</t>
  </si>
  <si>
    <t>Library offers 6 by 6 programs</t>
  </si>
  <si>
    <t>Library provides outreach to community</t>
  </si>
  <si>
    <t>13.1 I agree with the above Civil Right Certification.</t>
  </si>
  <si>
    <t>14.1 Respondent's Name</t>
  </si>
  <si>
    <t>14.2 Respondent's Title</t>
  </si>
  <si>
    <t>Total Paid Employees</t>
  </si>
  <si>
    <t>Most recent year for data</t>
  </si>
  <si>
    <t>Turnover</t>
  </si>
  <si>
    <t>Physical materials circulation</t>
  </si>
  <si>
    <t>Print materials</t>
  </si>
  <si>
    <t>Circulation per capita</t>
  </si>
  <si>
    <t>All physical materials</t>
  </si>
  <si>
    <t>Print collection size per capita</t>
  </si>
  <si>
    <t>Turnover of all materials</t>
  </si>
  <si>
    <t>Basic (50th%)</t>
  </si>
  <si>
    <t>Enhanced (75th%)</t>
  </si>
  <si>
    <t>Less than 5,000</t>
  </si>
  <si>
    <t>17,000 items, or 3.36 items per capita, whichever is greater</t>
  </si>
  <si>
    <t>5,000 - 24,999</t>
  </si>
  <si>
    <t>2.21 items per capita</t>
  </si>
  <si>
    <t>25,000 - 49,999</t>
  </si>
  <si>
    <t>1.95 items per capita</t>
  </si>
  <si>
    <t>Circulation per capita = Circulation / Legal Service Area Population</t>
  </si>
  <si>
    <t>Collection turnover rate = Circulation / Physical Materials Held</t>
  </si>
  <si>
    <t>Collection development tool #1</t>
  </si>
  <si>
    <t>This tool is built to go with Gail Santy's presentation titled "Collection management: future focused"</t>
  </si>
  <si>
    <t>The principles laid out in this presentation are:</t>
  </si>
  <si>
    <t>A larger collection is not necessarily a better collection</t>
  </si>
  <si>
    <t>Collections are created to meet the needs of the community</t>
  </si>
  <si>
    <t>The collection must remain relevant and useful to the library users</t>
  </si>
  <si>
    <t>Analysis provides insight into collection age, strengths, and weaknesses</t>
  </si>
  <si>
    <t>Best practices indicate an analysis should happen about every five years</t>
  </si>
  <si>
    <t>This tool helps libraries use data already presented to the state of Kansas to calculate collection size per capita, circulation per capita, and annual turnover rate</t>
  </si>
  <si>
    <t>The "Basic" and "Enhanced" classifications are derived from Texas library standards</t>
  </si>
  <si>
    <t>A full set of instructions for using this tool are available at: NEED URL</t>
  </si>
  <si>
    <t>Annual data dashboard</t>
  </si>
  <si>
    <t>This spreadsheet is being offered As-is by Northeast Kansas Library System.</t>
  </si>
  <si>
    <t>By using or modifying the spreadsheet you acknowledge responsibility for any decisions made based on these formulas.</t>
  </si>
  <si>
    <t>The structure of the workbook and all of its formulas are locked.</t>
  </si>
  <si>
    <t>If you understand the consequenced of modifying the spreadsheets and formulas, you may modify the formulas and structure using the password:</t>
  </si>
  <si>
    <t>I_understand!</t>
  </si>
  <si>
    <t>Texas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</si>
</sst>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7" tint="0.79998168889431442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28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9E9E9E"/>
      </left>
      <right style="thin">
        <color rgb="FF9E9E9E"/>
      </right>
      <top style="thin">
        <color rgb="FF9E9E9E"/>
      </top>
      <bottom style="thin">
        <color rgb="FF9E9E9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9E9E9E"/>
      </bottom>
      <diagonal/>
    </border>
    <border>
      <left style="medium">
        <color indexed="64"/>
      </left>
      <right style="thin">
        <color rgb="FF9E9E9E"/>
      </right>
      <top style="medium">
        <color indexed="64"/>
      </top>
      <bottom style="thin">
        <color rgb="FF9E9E9E"/>
      </bottom>
      <diagonal/>
    </border>
    <border>
      <left style="thin">
        <color rgb="FF9E9E9E"/>
      </left>
      <right style="thin">
        <color rgb="FF9E9E9E"/>
      </right>
      <top style="medium">
        <color indexed="64"/>
      </top>
      <bottom style="thin">
        <color rgb="FF9E9E9E"/>
      </bottom>
      <diagonal/>
    </border>
    <border>
      <left style="thin">
        <color rgb="FF9E9E9E"/>
      </left>
      <right style="medium">
        <color indexed="64"/>
      </right>
      <top style="medium">
        <color indexed="64"/>
      </top>
      <bottom style="thin">
        <color rgb="FF9E9E9E"/>
      </bottom>
      <diagonal/>
    </border>
    <border>
      <left style="medium">
        <color indexed="64"/>
      </left>
      <right style="thin">
        <color rgb="FF9E9E9E"/>
      </right>
      <top style="thin">
        <color rgb="FF9E9E9E"/>
      </top>
      <bottom style="thin">
        <color rgb="FF9E9E9E"/>
      </bottom>
      <diagonal/>
    </border>
    <border>
      <left style="thin">
        <color rgb="FF9E9E9E"/>
      </left>
      <right style="medium">
        <color indexed="64"/>
      </right>
      <top style="thin">
        <color rgb="FF9E9E9E"/>
      </top>
      <bottom style="thin">
        <color rgb="FF9E9E9E"/>
      </bottom>
      <diagonal/>
    </border>
    <border>
      <left style="medium">
        <color indexed="64"/>
      </left>
      <right style="thin">
        <color rgb="FF9E9E9E"/>
      </right>
      <top style="thin">
        <color rgb="FF9E9E9E"/>
      </top>
      <bottom style="medium">
        <color indexed="64"/>
      </bottom>
      <diagonal/>
    </border>
    <border>
      <left style="thin">
        <color rgb="FF9E9E9E"/>
      </left>
      <right style="thin">
        <color rgb="FF9E9E9E"/>
      </right>
      <top style="thin">
        <color rgb="FF9E9E9E"/>
      </top>
      <bottom style="medium">
        <color indexed="64"/>
      </bottom>
      <diagonal/>
    </border>
    <border>
      <left style="thin">
        <color rgb="FF9E9E9E"/>
      </left>
      <right style="medium">
        <color indexed="64"/>
      </right>
      <top style="thin">
        <color rgb="FF9E9E9E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9E9E9E"/>
      </bottom>
      <diagonal/>
    </border>
    <border>
      <left/>
      <right style="medium">
        <color indexed="64"/>
      </right>
      <top style="medium">
        <color indexed="64"/>
      </top>
      <bottom style="thin">
        <color rgb="FF9E9E9E"/>
      </bottom>
      <diagonal/>
    </border>
  </borders>
  <cellStyleXfs count="4">
    <xf numFmtId="0" fontId="0" fillId="0" borderId="0"/>
    <xf numFmtId="0" fontId="2" fillId="0" borderId="0" applyNumberFormat="0" applyFont="0" applyFill="0" applyBorder="0" applyProtection="0">
      <alignment horizontal="left" vertical="center"/>
    </xf>
    <xf numFmtId="3" fontId="2" fillId="0" borderId="0" applyFont="0" applyFill="0" applyBorder="0" applyAlignment="0" applyProtection="0"/>
    <xf numFmtId="14" fontId="2" fillId="0" borderId="0" applyFont="0" applyFill="0" applyBorder="0" applyAlignment="0" applyProtection="0"/>
  </cellStyleXfs>
  <cellXfs count="120">
    <xf numFmtId="0" fontId="0" fillId="0" borderId="0" xfId="0"/>
    <xf numFmtId="0" fontId="0" fillId="4" borderId="0" xfId="0" applyFill="1"/>
    <xf numFmtId="0" fontId="0" fillId="2" borderId="0" xfId="0" applyFill="1"/>
    <xf numFmtId="0" fontId="0" fillId="5" borderId="0" xfId="0" applyFill="1"/>
    <xf numFmtId="0" fontId="0" fillId="8" borderId="0" xfId="0" applyFill="1" applyAlignment="1">
      <alignment horizontal="right"/>
    </xf>
    <xf numFmtId="0" fontId="0" fillId="8" borderId="0" xfId="0" applyFill="1"/>
    <xf numFmtId="0" fontId="1" fillId="8" borderId="0" xfId="0" applyFont="1" applyFill="1"/>
    <xf numFmtId="2" fontId="0" fillId="8" borderId="0" xfId="0" applyNumberFormat="1" applyFill="1"/>
    <xf numFmtId="0" fontId="0" fillId="9" borderId="0" xfId="0" applyFill="1" applyAlignment="1">
      <alignment horizontal="right"/>
    </xf>
    <xf numFmtId="0" fontId="0" fillId="9" borderId="0" xfId="0" applyFill="1"/>
    <xf numFmtId="0" fontId="1" fillId="9" borderId="0" xfId="0" applyFont="1" applyFill="1"/>
    <xf numFmtId="2" fontId="0" fillId="9" borderId="0" xfId="0" applyNumberFormat="1" applyFill="1"/>
    <xf numFmtId="0" fontId="0" fillId="7" borderId="0" xfId="0" applyFill="1"/>
    <xf numFmtId="0" fontId="0" fillId="4" borderId="0" xfId="0" applyFill="1" applyAlignment="1">
      <alignment horizontal="right"/>
    </xf>
    <xf numFmtId="0" fontId="1" fillId="4" borderId="0" xfId="0" applyFont="1" applyFill="1"/>
    <xf numFmtId="2" fontId="0" fillId="4" borderId="0" xfId="0" applyNumberFormat="1" applyFill="1"/>
    <xf numFmtId="0" fontId="0" fillId="10" borderId="0" xfId="0" applyFill="1" applyAlignment="1">
      <alignment horizontal="right"/>
    </xf>
    <xf numFmtId="0" fontId="0" fillId="10" borderId="0" xfId="0" applyFill="1"/>
    <xf numFmtId="0" fontId="1" fillId="10" borderId="0" xfId="0" applyFont="1" applyFill="1"/>
    <xf numFmtId="2" fontId="0" fillId="10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0" fontId="1" fillId="11" borderId="0" xfId="0" applyFont="1" applyFill="1"/>
    <xf numFmtId="2" fontId="0" fillId="11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/>
    <xf numFmtId="0" fontId="1" fillId="3" borderId="0" xfId="0" applyFont="1" applyFill="1"/>
    <xf numFmtId="2" fontId="0" fillId="3" borderId="0" xfId="0" applyNumberFormat="1" applyFill="1"/>
    <xf numFmtId="0" fontId="0" fillId="6" borderId="0" xfId="0" applyFill="1" applyAlignment="1">
      <alignment horizontal="right"/>
    </xf>
    <xf numFmtId="0" fontId="0" fillId="6" borderId="0" xfId="0" applyFill="1"/>
    <xf numFmtId="0" fontId="1" fillId="6" borderId="0" xfId="0" applyFont="1" applyFill="1"/>
    <xf numFmtId="2" fontId="0" fillId="6" borderId="0" xfId="0" applyNumberFormat="1" applyFill="1"/>
    <xf numFmtId="0" fontId="0" fillId="0" borderId="0" xfId="0" applyFill="1"/>
    <xf numFmtId="2" fontId="0" fillId="2" borderId="0" xfId="0" applyNumberFormat="1" applyFill="1"/>
    <xf numFmtId="0" fontId="0" fillId="1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/>
    <xf numFmtId="0" fontId="3" fillId="8" borderId="0" xfId="0" applyFont="1" applyFill="1"/>
    <xf numFmtId="0" fontId="4" fillId="4" borderId="0" xfId="0" applyFont="1" applyFill="1"/>
    <xf numFmtId="0" fontId="5" fillId="10" borderId="0" xfId="0" applyFont="1" applyFill="1"/>
    <xf numFmtId="0" fontId="6" fillId="11" borderId="0" xfId="0" applyFont="1" applyFill="1"/>
    <xf numFmtId="0" fontId="7" fillId="2" borderId="0" xfId="0" applyFont="1" applyFill="1"/>
    <xf numFmtId="0" fontId="0" fillId="13" borderId="0" xfId="0" applyFill="1"/>
    <xf numFmtId="0" fontId="0" fillId="14" borderId="0" xfId="0" applyFill="1"/>
    <xf numFmtId="0" fontId="8" fillId="5" borderId="0" xfId="0" applyFont="1" applyFill="1"/>
    <xf numFmtId="1" fontId="0" fillId="8" borderId="0" xfId="0" applyNumberFormat="1" applyFill="1"/>
    <xf numFmtId="1" fontId="0" fillId="2" borderId="0" xfId="0" applyNumberFormat="1" applyFill="1"/>
    <xf numFmtId="1" fontId="0" fillId="0" borderId="0" xfId="0" applyNumberFormat="1"/>
    <xf numFmtId="1" fontId="0" fillId="3" borderId="0" xfId="0" applyNumberFormat="1" applyFill="1"/>
    <xf numFmtId="1" fontId="0" fillId="11" borderId="0" xfId="0" applyNumberFormat="1" applyFill="1"/>
    <xf numFmtId="1" fontId="0" fillId="10" borderId="0" xfId="0" applyNumberFormat="1" applyFill="1"/>
    <xf numFmtId="1" fontId="0" fillId="4" borderId="0" xfId="0" applyNumberFormat="1" applyFill="1"/>
    <xf numFmtId="1" fontId="0" fillId="6" borderId="0" xfId="0" applyNumberFormat="1" applyFill="1"/>
    <xf numFmtId="1" fontId="0" fillId="9" borderId="0" xfId="0" applyNumberFormat="1" applyFill="1"/>
    <xf numFmtId="1" fontId="0" fillId="3" borderId="0" xfId="0" applyNumberFormat="1" applyFill="1" applyAlignment="1">
      <alignment horizontal="right"/>
    </xf>
    <xf numFmtId="1" fontId="0" fillId="11" borderId="0" xfId="0" applyNumberFormat="1" applyFill="1" applyAlignment="1">
      <alignment horizontal="right"/>
    </xf>
    <xf numFmtId="1" fontId="0" fillId="10" borderId="0" xfId="0" applyNumberFormat="1" applyFill="1" applyAlignment="1">
      <alignment horizontal="right"/>
    </xf>
    <xf numFmtId="1" fontId="0" fillId="4" borderId="0" xfId="0" applyNumberFormat="1" applyFill="1" applyAlignment="1">
      <alignment horizontal="right"/>
    </xf>
    <xf numFmtId="1" fontId="0" fillId="6" borderId="0" xfId="0" applyNumberFormat="1" applyFill="1" applyAlignment="1">
      <alignment horizontal="right"/>
    </xf>
    <xf numFmtId="1" fontId="0" fillId="9" borderId="0" xfId="0" applyNumberFormat="1" applyFill="1" applyAlignment="1">
      <alignment horizontal="right"/>
    </xf>
    <xf numFmtId="1" fontId="0" fillId="8" borderId="0" xfId="0" applyNumberFormat="1" applyFill="1" applyAlignment="1">
      <alignment horizontal="right"/>
    </xf>
    <xf numFmtId="0" fontId="0" fillId="15" borderId="0" xfId="0" applyFill="1"/>
    <xf numFmtId="0" fontId="0" fillId="0" borderId="0" xfId="0" applyAlignment="1">
      <alignment horizontal="right"/>
    </xf>
    <xf numFmtId="1" fontId="0" fillId="2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0" fontId="10" fillId="3" borderId="0" xfId="0" applyFont="1" applyFill="1"/>
    <xf numFmtId="0" fontId="7" fillId="6" borderId="0" xfId="0" applyFont="1" applyFill="1"/>
    <xf numFmtId="0" fontId="11" fillId="9" borderId="0" xfId="0" applyFont="1" applyFill="1"/>
    <xf numFmtId="0" fontId="14" fillId="4" borderId="1" xfId="0" applyFont="1" applyFill="1" applyBorder="1" applyAlignment="1">
      <alignment horizontal="right" vertical="center" wrapText="1" indent="1" readingOrder="1"/>
    </xf>
    <xf numFmtId="0" fontId="13" fillId="10" borderId="1" xfId="0" applyFont="1" applyFill="1" applyBorder="1" applyAlignment="1">
      <alignment horizontal="left" vertical="center" wrapText="1" readingOrder="1"/>
    </xf>
    <xf numFmtId="0" fontId="14" fillId="10" borderId="1" xfId="0" applyFont="1" applyFill="1" applyBorder="1" applyAlignment="1">
      <alignment horizontal="right" vertical="center" wrapText="1" indent="1" readingOrder="1"/>
    </xf>
    <xf numFmtId="0" fontId="13" fillId="11" borderId="1" xfId="0" applyFont="1" applyFill="1" applyBorder="1" applyAlignment="1">
      <alignment horizontal="left" vertical="center" wrapText="1" readingOrder="1"/>
    </xf>
    <xf numFmtId="0" fontId="14" fillId="11" borderId="1" xfId="0" applyFont="1" applyFill="1" applyBorder="1" applyAlignment="1">
      <alignment horizontal="right" vertical="center" wrapText="1" indent="1" readingOrder="1"/>
    </xf>
    <xf numFmtId="0" fontId="0" fillId="0" borderId="0" xfId="0" applyFont="1" applyAlignment="1">
      <alignment horizontal="left"/>
    </xf>
    <xf numFmtId="0" fontId="0" fillId="0" borderId="0" xfId="0" applyProtection="1">
      <protection locked="0"/>
    </xf>
    <xf numFmtId="0" fontId="2" fillId="0" borderId="0" xfId="1" applyAlignment="1" applyProtection="1">
      <alignment horizontal="left" vertical="center"/>
      <protection locked="0"/>
    </xf>
    <xf numFmtId="3" fontId="2" fillId="0" borderId="0" xfId="2" applyNumberFormat="1" applyProtection="1">
      <protection locked="0"/>
    </xf>
    <xf numFmtId="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4" fontId="2" fillId="0" borderId="0" xfId="3" applyNumberFormat="1" applyProtection="1">
      <protection locked="0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8" borderId="2" xfId="0" applyFont="1" applyFill="1" applyBorder="1" applyAlignment="1">
      <alignment horizontal="left"/>
    </xf>
    <xf numFmtId="0" fontId="9" fillId="8" borderId="3" xfId="0" applyFont="1" applyFill="1" applyBorder="1" applyAlignment="1">
      <alignment horizontal="left"/>
    </xf>
    <xf numFmtId="0" fontId="9" fillId="8" borderId="4" xfId="0" applyFont="1" applyFill="1" applyBorder="1" applyAlignment="1">
      <alignment horizontal="left"/>
    </xf>
    <xf numFmtId="0" fontId="9" fillId="8" borderId="5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left"/>
    </xf>
    <xf numFmtId="0" fontId="9" fillId="8" borderId="6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left"/>
    </xf>
    <xf numFmtId="0" fontId="9" fillId="8" borderId="8" xfId="0" applyFont="1" applyFill="1" applyBorder="1" applyAlignment="1">
      <alignment horizontal="left"/>
    </xf>
    <xf numFmtId="0" fontId="9" fillId="8" borderId="9" xfId="0" applyFont="1" applyFill="1" applyBorder="1" applyAlignment="1">
      <alignment horizontal="left"/>
    </xf>
    <xf numFmtId="0" fontId="12" fillId="10" borderId="10" xfId="0" applyFont="1" applyFill="1" applyBorder="1" applyAlignment="1">
      <alignment horizontal="left" vertical="center" wrapText="1" readingOrder="1"/>
    </xf>
    <xf numFmtId="0" fontId="13" fillId="4" borderId="11" xfId="0" applyFont="1" applyFill="1" applyBorder="1" applyAlignment="1">
      <alignment horizontal="left" vertical="center" wrapText="1" readingOrder="1"/>
    </xf>
    <xf numFmtId="0" fontId="13" fillId="4" borderId="12" xfId="0" applyFont="1" applyFill="1" applyBorder="1" applyAlignment="1">
      <alignment horizontal="left" vertical="center" wrapText="1" readingOrder="1"/>
    </xf>
    <xf numFmtId="0" fontId="13" fillId="4" borderId="13" xfId="0" applyFont="1" applyFill="1" applyBorder="1" applyAlignment="1">
      <alignment horizontal="left" vertical="center" wrapText="1" readingOrder="1"/>
    </xf>
    <xf numFmtId="0" fontId="14" fillId="4" borderId="14" xfId="0" applyFont="1" applyFill="1" applyBorder="1" applyAlignment="1">
      <alignment horizontal="left" vertical="center" wrapText="1" readingOrder="1"/>
    </xf>
    <xf numFmtId="0" fontId="14" fillId="4" borderId="15" xfId="0" applyFont="1" applyFill="1" applyBorder="1" applyAlignment="1">
      <alignment horizontal="right" vertical="center" wrapText="1" indent="1" readingOrder="1"/>
    </xf>
    <xf numFmtId="0" fontId="14" fillId="4" borderId="16" xfId="0" applyFont="1" applyFill="1" applyBorder="1" applyAlignment="1">
      <alignment horizontal="left" vertical="center" wrapText="1" readingOrder="1"/>
    </xf>
    <xf numFmtId="0" fontId="14" fillId="4" borderId="17" xfId="0" applyFont="1" applyFill="1" applyBorder="1" applyAlignment="1">
      <alignment horizontal="right" vertical="center" wrapText="1" indent="1" readingOrder="1"/>
    </xf>
    <xf numFmtId="0" fontId="14" fillId="4" borderId="18" xfId="0" applyFont="1" applyFill="1" applyBorder="1" applyAlignment="1">
      <alignment horizontal="right" vertical="center" wrapText="1" indent="1" readingOrder="1"/>
    </xf>
    <xf numFmtId="0" fontId="12" fillId="10" borderId="19" xfId="0" applyFont="1" applyFill="1" applyBorder="1" applyAlignment="1">
      <alignment horizontal="left" vertical="center" wrapText="1" readingOrder="1"/>
    </xf>
    <xf numFmtId="0" fontId="12" fillId="10" borderId="20" xfId="0" applyFont="1" applyFill="1" applyBorder="1" applyAlignment="1">
      <alignment horizontal="left" vertical="center" wrapText="1" readingOrder="1"/>
    </xf>
    <xf numFmtId="0" fontId="13" fillId="10" borderId="14" xfId="0" applyFont="1" applyFill="1" applyBorder="1" applyAlignment="1">
      <alignment horizontal="left" vertical="center" wrapText="1" readingOrder="1"/>
    </xf>
    <xf numFmtId="0" fontId="13" fillId="10" borderId="15" xfId="0" applyFont="1" applyFill="1" applyBorder="1" applyAlignment="1">
      <alignment horizontal="left" vertical="center" wrapText="1" readingOrder="1"/>
    </xf>
    <xf numFmtId="0" fontId="14" fillId="10" borderId="14" xfId="0" applyFont="1" applyFill="1" applyBorder="1" applyAlignment="1">
      <alignment horizontal="left" vertical="center" wrapText="1" readingOrder="1"/>
    </xf>
    <xf numFmtId="0" fontId="14" fillId="10" borderId="15" xfId="0" applyFont="1" applyFill="1" applyBorder="1" applyAlignment="1">
      <alignment horizontal="right" vertical="center" wrapText="1" indent="1" readingOrder="1"/>
    </xf>
    <xf numFmtId="0" fontId="14" fillId="10" borderId="16" xfId="0" applyFont="1" applyFill="1" applyBorder="1" applyAlignment="1">
      <alignment horizontal="left" vertical="center" wrapText="1" readingOrder="1"/>
    </xf>
    <xf numFmtId="0" fontId="14" fillId="10" borderId="17" xfId="0" applyFont="1" applyFill="1" applyBorder="1" applyAlignment="1">
      <alignment horizontal="right" vertical="center" wrapText="1" indent="1" readingOrder="1"/>
    </xf>
    <xf numFmtId="0" fontId="14" fillId="10" borderId="18" xfId="0" applyFont="1" applyFill="1" applyBorder="1" applyAlignment="1">
      <alignment horizontal="right" vertical="center" wrapText="1" indent="1" readingOrder="1"/>
    </xf>
    <xf numFmtId="0" fontId="12" fillId="11" borderId="19" xfId="0" applyFont="1" applyFill="1" applyBorder="1" applyAlignment="1">
      <alignment horizontal="left" vertical="center" wrapText="1" readingOrder="1"/>
    </xf>
    <xf numFmtId="0" fontId="12" fillId="11" borderId="10" xfId="0" applyFont="1" applyFill="1" applyBorder="1" applyAlignment="1">
      <alignment horizontal="left" vertical="center" wrapText="1" readingOrder="1"/>
    </xf>
    <xf numFmtId="0" fontId="12" fillId="11" borderId="20" xfId="0" applyFont="1" applyFill="1" applyBorder="1" applyAlignment="1">
      <alignment horizontal="left" vertical="center" wrapText="1" readingOrder="1"/>
    </xf>
    <xf numFmtId="0" fontId="13" fillId="11" borderId="14" xfId="0" applyFont="1" applyFill="1" applyBorder="1" applyAlignment="1">
      <alignment horizontal="left" vertical="center" wrapText="1" readingOrder="1"/>
    </xf>
    <xf numFmtId="0" fontId="13" fillId="11" borderId="15" xfId="0" applyFont="1" applyFill="1" applyBorder="1" applyAlignment="1">
      <alignment horizontal="left" vertical="center" wrapText="1" readingOrder="1"/>
    </xf>
    <xf numFmtId="0" fontId="14" fillId="11" borderId="14" xfId="0" applyFont="1" applyFill="1" applyBorder="1" applyAlignment="1">
      <alignment horizontal="left" vertical="center" wrapText="1" readingOrder="1"/>
    </xf>
    <xf numFmtId="0" fontId="14" fillId="11" borderId="15" xfId="0" applyFont="1" applyFill="1" applyBorder="1" applyAlignment="1">
      <alignment horizontal="right" vertical="center" wrapText="1" indent="1" readingOrder="1"/>
    </xf>
    <xf numFmtId="0" fontId="14" fillId="11" borderId="16" xfId="0" applyFont="1" applyFill="1" applyBorder="1" applyAlignment="1">
      <alignment horizontal="left" vertical="center" wrapText="1" readingOrder="1"/>
    </xf>
    <xf numFmtId="0" fontId="14" fillId="11" borderId="17" xfId="0" applyFont="1" applyFill="1" applyBorder="1" applyAlignment="1">
      <alignment horizontal="right" vertical="center" wrapText="1" indent="1" readingOrder="1"/>
    </xf>
    <xf numFmtId="0" fontId="14" fillId="11" borderId="18" xfId="0" applyFont="1" applyFill="1" applyBorder="1" applyAlignment="1">
      <alignment horizontal="right" vertical="center" wrapText="1" indent="1" readingOrder="1"/>
    </xf>
  </cellXfs>
  <cellStyles count="4">
    <cellStyle name="Normal" xfId="0" builtinId="0"/>
    <cellStyle name="sInteger" xfId="2" xr:uid="{00000000-0005-0000-0000-000002000000}"/>
    <cellStyle name="sShortDate" xfId="3" xr:uid="{00000000-0005-0000-0000-000003000000}"/>
    <cellStyle name="sText" xfId="1" xr:uid="{00000000-0005-0000-0000-000004000000}"/>
  </cellStyles>
  <dxfs count="8">
    <dxf>
      <font>
        <color theme="7" tint="0.79998168889431442"/>
      </font>
    </dxf>
    <dxf>
      <font>
        <color theme="6" tint="0.79998168889431442"/>
      </font>
    </dxf>
    <dxf>
      <font>
        <color theme="5" tint="0.79998168889431442"/>
      </font>
    </dxf>
    <dxf>
      <font>
        <color theme="9" tint="0.59996337778862885"/>
      </font>
    </dxf>
    <dxf>
      <font>
        <color theme="8" tint="0.59996337778862885"/>
      </font>
    </dxf>
    <dxf>
      <font>
        <color theme="7" tint="0.59996337778862885"/>
      </font>
    </dxf>
    <dxf>
      <font>
        <color theme="6" tint="0.59996337778862885"/>
      </font>
    </dxf>
    <dxf>
      <font>
        <color theme="5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26D67-6A2A-41AD-93DD-D77053841E5D}">
  <dimension ref="A1:C39"/>
  <sheetViews>
    <sheetView tabSelected="1" workbookViewId="0">
      <selection sqref="A1:C1"/>
    </sheetView>
  </sheetViews>
  <sheetFormatPr defaultRowHeight="15" x14ac:dyDescent="0.25"/>
  <cols>
    <col min="1" max="3" width="50.7109375" customWidth="1"/>
  </cols>
  <sheetData>
    <row r="1" spans="1:3" x14ac:dyDescent="0.25">
      <c r="A1" s="82" t="s">
        <v>435</v>
      </c>
      <c r="B1" s="82"/>
      <c r="C1" s="82"/>
    </row>
    <row r="2" spans="1:3" x14ac:dyDescent="0.25">
      <c r="A2" s="82"/>
      <c r="B2" s="82"/>
      <c r="C2" s="82"/>
    </row>
    <row r="3" spans="1:3" x14ac:dyDescent="0.25">
      <c r="A3" s="82" t="s">
        <v>436</v>
      </c>
      <c r="B3" s="82"/>
      <c r="C3" s="82"/>
    </row>
    <row r="4" spans="1:3" x14ac:dyDescent="0.25">
      <c r="A4" s="82"/>
      <c r="B4" s="82"/>
      <c r="C4" s="82"/>
    </row>
    <row r="5" spans="1:3" x14ac:dyDescent="0.25">
      <c r="A5" s="82" t="s">
        <v>437</v>
      </c>
      <c r="B5" s="82"/>
      <c r="C5" s="82"/>
    </row>
    <row r="6" spans="1:3" ht="15.75" thickBot="1" x14ac:dyDescent="0.3">
      <c r="A6" s="73"/>
      <c r="B6" s="73"/>
      <c r="C6" s="73"/>
    </row>
    <row r="7" spans="1:3" x14ac:dyDescent="0.25">
      <c r="A7" s="83" t="s">
        <v>438</v>
      </c>
      <c r="B7" s="84"/>
      <c r="C7" s="85"/>
    </row>
    <row r="8" spans="1:3" x14ac:dyDescent="0.25">
      <c r="A8" s="86" t="s">
        <v>439</v>
      </c>
      <c r="B8" s="87"/>
      <c r="C8" s="88"/>
    </row>
    <row r="9" spans="1:3" x14ac:dyDescent="0.25">
      <c r="A9" s="86" t="s">
        <v>440</v>
      </c>
      <c r="B9" s="87"/>
      <c r="C9" s="88"/>
    </row>
    <row r="10" spans="1:3" x14ac:dyDescent="0.25">
      <c r="A10" s="86" t="s">
        <v>441</v>
      </c>
      <c r="B10" s="87"/>
      <c r="C10" s="88"/>
    </row>
    <row r="11" spans="1:3" ht="15.75" thickBot="1" x14ac:dyDescent="0.3">
      <c r="A11" s="89" t="s">
        <v>442</v>
      </c>
      <c r="B11" s="90"/>
      <c r="C11" s="91"/>
    </row>
    <row r="12" spans="1:3" x14ac:dyDescent="0.25">
      <c r="A12" s="81"/>
      <c r="B12" s="81"/>
      <c r="C12" s="81"/>
    </row>
    <row r="13" spans="1:3" x14ac:dyDescent="0.25">
      <c r="A13" s="82" t="s">
        <v>445</v>
      </c>
      <c r="B13" s="82"/>
      <c r="C13" s="82"/>
    </row>
    <row r="14" spans="1:3" x14ac:dyDescent="0.25">
      <c r="A14" s="81"/>
      <c r="B14" s="81"/>
      <c r="C14" s="81"/>
    </row>
    <row r="15" spans="1:3" x14ac:dyDescent="0.25">
      <c r="A15" s="82" t="s">
        <v>443</v>
      </c>
      <c r="B15" s="82"/>
      <c r="C15" s="82"/>
    </row>
    <row r="16" spans="1:3" x14ac:dyDescent="0.25">
      <c r="A16" s="82" t="s">
        <v>444</v>
      </c>
      <c r="B16" s="82"/>
      <c r="C16" s="82"/>
    </row>
    <row r="17" spans="1:3" ht="15.75" thickBot="1" x14ac:dyDescent="0.3">
      <c r="A17" s="81"/>
      <c r="B17" s="81"/>
      <c r="C17" s="81"/>
    </row>
    <row r="18" spans="1:3" ht="18" x14ac:dyDescent="0.25">
      <c r="A18" s="93" t="s">
        <v>195</v>
      </c>
      <c r="B18" s="94" t="s">
        <v>425</v>
      </c>
      <c r="C18" s="95" t="s">
        <v>426</v>
      </c>
    </row>
    <row r="19" spans="1:3" ht="36" x14ac:dyDescent="0.25">
      <c r="A19" s="96" t="s">
        <v>427</v>
      </c>
      <c r="B19" s="68" t="s">
        <v>428</v>
      </c>
      <c r="C19" s="97">
        <v>7.42</v>
      </c>
    </row>
    <row r="20" spans="1:3" ht="18" x14ac:dyDescent="0.25">
      <c r="A20" s="96" t="s">
        <v>429</v>
      </c>
      <c r="B20" s="68" t="s">
        <v>430</v>
      </c>
      <c r="C20" s="97">
        <v>5.25</v>
      </c>
    </row>
    <row r="21" spans="1:3" ht="18.75" thickBot="1" x14ac:dyDescent="0.3">
      <c r="A21" s="98" t="s">
        <v>431</v>
      </c>
      <c r="B21" s="99" t="s">
        <v>432</v>
      </c>
      <c r="C21" s="100">
        <v>6.73</v>
      </c>
    </row>
    <row r="22" spans="1:3" ht="15.75" thickBot="1" x14ac:dyDescent="0.3"/>
    <row r="23" spans="1:3" ht="69" customHeight="1" x14ac:dyDescent="0.25">
      <c r="A23" s="101" t="s">
        <v>433</v>
      </c>
      <c r="B23" s="92"/>
      <c r="C23" s="102"/>
    </row>
    <row r="24" spans="1:3" ht="18" x14ac:dyDescent="0.25">
      <c r="A24" s="103" t="s">
        <v>195</v>
      </c>
      <c r="B24" s="69" t="s">
        <v>425</v>
      </c>
      <c r="C24" s="104" t="s">
        <v>426</v>
      </c>
    </row>
    <row r="25" spans="1:3" ht="18" x14ac:dyDescent="0.25">
      <c r="A25" s="105" t="s">
        <v>427</v>
      </c>
      <c r="B25" s="70">
        <v>4.07</v>
      </c>
      <c r="C25" s="106">
        <v>7.42</v>
      </c>
    </row>
    <row r="26" spans="1:3" ht="18" x14ac:dyDescent="0.25">
      <c r="A26" s="105" t="s">
        <v>429</v>
      </c>
      <c r="B26" s="70">
        <v>3.12</v>
      </c>
      <c r="C26" s="106">
        <v>5.25</v>
      </c>
    </row>
    <row r="27" spans="1:3" ht="18.75" thickBot="1" x14ac:dyDescent="0.3">
      <c r="A27" s="107" t="s">
        <v>431</v>
      </c>
      <c r="B27" s="108">
        <v>4.0999999999999996</v>
      </c>
      <c r="C27" s="109">
        <v>6.73</v>
      </c>
    </row>
    <row r="28" spans="1:3" ht="15.75" thickBot="1" x14ac:dyDescent="0.3"/>
    <row r="29" spans="1:3" ht="34.5" customHeight="1" x14ac:dyDescent="0.25">
      <c r="A29" s="110" t="s">
        <v>434</v>
      </c>
      <c r="B29" s="111"/>
      <c r="C29" s="112"/>
    </row>
    <row r="30" spans="1:3" ht="18" x14ac:dyDescent="0.25">
      <c r="A30" s="113" t="s">
        <v>195</v>
      </c>
      <c r="B30" s="71" t="s">
        <v>425</v>
      </c>
      <c r="C30" s="114" t="s">
        <v>426</v>
      </c>
    </row>
    <row r="31" spans="1:3" ht="18" x14ac:dyDescent="0.25">
      <c r="A31" s="115" t="s">
        <v>427</v>
      </c>
      <c r="B31" s="72">
        <v>0.56999999999999995</v>
      </c>
      <c r="C31" s="116">
        <v>0.83</v>
      </c>
    </row>
    <row r="32" spans="1:3" ht="18" x14ac:dyDescent="0.25">
      <c r="A32" s="115" t="s">
        <v>429</v>
      </c>
      <c r="B32" s="72">
        <v>0.94</v>
      </c>
      <c r="C32" s="116">
        <v>1.42</v>
      </c>
    </row>
    <row r="33" spans="1:3" ht="18.75" thickBot="1" x14ac:dyDescent="0.3">
      <c r="A33" s="117" t="s">
        <v>431</v>
      </c>
      <c r="B33" s="118">
        <v>1.77</v>
      </c>
      <c r="C33" s="119">
        <v>2.97</v>
      </c>
    </row>
    <row r="35" spans="1:3" x14ac:dyDescent="0.25">
      <c r="A35" t="s">
        <v>447</v>
      </c>
    </row>
    <row r="36" spans="1:3" x14ac:dyDescent="0.25">
      <c r="A36" t="s">
        <v>448</v>
      </c>
    </row>
    <row r="37" spans="1:3" x14ac:dyDescent="0.25">
      <c r="A37" t="s">
        <v>449</v>
      </c>
    </row>
    <row r="38" spans="1:3" x14ac:dyDescent="0.25">
      <c r="A38" t="s">
        <v>450</v>
      </c>
    </row>
    <row r="39" spans="1:3" x14ac:dyDescent="0.25">
      <c r="A39" t="s">
        <v>451</v>
      </c>
    </row>
  </sheetData>
  <sheetProtection algorithmName="SHA-512" hashValue="SmQ56Ei6RuZNZdDWk4AbiRYmJFWQ1GjADD+YR+LY7+NIqV0JxptwOc/lx41kHrvQXCybtxZ4x2rfU+tdXOltYQ==" saltValue="LDp0pQnOhGHO2927E5kN8w==" spinCount="100000" sheet="1" objects="1" scenarios="1"/>
  <mergeCells count="18">
    <mergeCell ref="A23:C23"/>
    <mergeCell ref="A29:C29"/>
    <mergeCell ref="A16:C16"/>
    <mergeCell ref="A15:C15"/>
    <mergeCell ref="A13:C13"/>
    <mergeCell ref="A5:C5"/>
    <mergeCell ref="A3:C3"/>
    <mergeCell ref="A1:C1"/>
    <mergeCell ref="A4:C4"/>
    <mergeCell ref="A2:C2"/>
    <mergeCell ref="A12:C12"/>
    <mergeCell ref="A14:C14"/>
    <mergeCell ref="A17:C17"/>
    <mergeCell ref="A8:C8"/>
    <mergeCell ref="A7:C7"/>
    <mergeCell ref="A9:C9"/>
    <mergeCell ref="A11:C11"/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E57"/>
  <sheetViews>
    <sheetView workbookViewId="0"/>
  </sheetViews>
  <sheetFormatPr defaultRowHeight="15" x14ac:dyDescent="0.25"/>
  <cols>
    <col min="1" max="1" width="26.5703125" customWidth="1"/>
    <col min="2" max="2" width="15.7109375" customWidth="1"/>
    <col min="3" max="3" width="30.7109375" style="62" customWidth="1"/>
    <col min="4" max="4" width="15.7109375" customWidth="1"/>
    <col min="5" max="11" width="20.7109375" customWidth="1"/>
  </cols>
  <sheetData>
    <row r="1" spans="1:5" x14ac:dyDescent="0.25">
      <c r="A1" t="s">
        <v>446</v>
      </c>
    </row>
    <row r="3" spans="1:5" x14ac:dyDescent="0.25">
      <c r="A3" s="35">
        <v>2019</v>
      </c>
      <c r="B3" s="35" t="s">
        <v>196</v>
      </c>
      <c r="C3" s="35"/>
      <c r="D3" s="2"/>
      <c r="E3" s="2" t="s">
        <v>452</v>
      </c>
    </row>
    <row r="4" spans="1:5" x14ac:dyDescent="0.25">
      <c r="A4" s="35" t="s">
        <v>195</v>
      </c>
      <c r="B4" s="46">
        <f>'State data'!H5</f>
        <v>0</v>
      </c>
      <c r="C4" s="63"/>
      <c r="D4" s="41">
        <f>IF(B4&lt;5000, 1, IF(B4&lt;25000, 2,  IF(B4&lt;50000, 3, 4)))</f>
        <v>1</v>
      </c>
      <c r="E4" s="36"/>
    </row>
    <row r="5" spans="1:5" x14ac:dyDescent="0.25">
      <c r="A5" s="35" t="s">
        <v>420</v>
      </c>
      <c r="B5" s="46">
        <f>'State data'!CP5</f>
        <v>0</v>
      </c>
      <c r="C5" s="63" t="s">
        <v>423</v>
      </c>
      <c r="D5" s="33" t="e">
        <f>B5/B4</f>
        <v>#DIV/0!</v>
      </c>
      <c r="E5" s="33" t="e">
        <f xml:space="preserve"> IF(D4 &gt; 3, "Beyond the scope of this sheet", IF(AND(D4 = 3, D5 &gt;= 6.73), "Enhanced", IF(AND(D4 = 3, D5 &lt; 1.95), "Target not met", IF(AND(D4 = 3, D5 &lt; 6.73, D5 &gt;= 1.95), "Basic", IF(AND(D4 = 2, D5 &gt;= 5.25), "Enhanced", IF(AND(D4 = 2, D5 &lt; 2.21), "Target not met", IF(AND(D4 = 2, D5 &lt; 5.25, D5 &gt;= 2.21), "Basic", IF(AND(D4 = 1, D5 &gt;= 7.42), "Enhanced", IF(AND(D4 = 1, D5 &lt; 3.36, B5 &lt; 17000), "Target not met", IF(AND(D4 = 1, D5 &lt; 7.42, D5 &gt;= 3.36), "Basic", "Error"))))))))))</f>
        <v>#DIV/0!</v>
      </c>
    </row>
    <row r="6" spans="1:5" x14ac:dyDescent="0.25">
      <c r="A6" s="35" t="s">
        <v>422</v>
      </c>
      <c r="B6" s="46">
        <f>'State data'!CP5+'State data'!CQ5+'State data'!CR5+'State data'!DJ5</f>
        <v>0</v>
      </c>
      <c r="C6" s="63"/>
      <c r="D6" s="33"/>
      <c r="E6" s="33"/>
    </row>
    <row r="7" spans="1:5" x14ac:dyDescent="0.25">
      <c r="A7" s="35" t="s">
        <v>419</v>
      </c>
      <c r="B7" s="46">
        <f>'State data'!DU5+'State data'!DV5</f>
        <v>0</v>
      </c>
      <c r="C7" s="63" t="s">
        <v>421</v>
      </c>
      <c r="D7" s="33" t="e">
        <f>B7/B4</f>
        <v>#DIV/0!</v>
      </c>
      <c r="E7" s="33" t="e">
        <f>IF(D4&gt;3,
  "Beyond the scope of this sheet",
    IF(AND(D4=3,D7&gt;=6.73),
    "Enhanced",
      IF(AND(D4=3,D7&lt;4.1),
      "Target not met",
        IF(AND(D4=3,D7&lt;6.73,D7&gt;=4.1),
        "Basic",
          IF(AND(D4=2,D7&gt;=5.25),
          "Enhanced",
            IF(AND(D4=2,D7&lt;3.12),
            "Target not met",
              IF(AND(D4=2,D7&lt;5.25,D7&gt;=3.12),
              "Basic",
                IF(AND(D4=1,D7&gt;=7.42),
                "Enhanced",
                  IF(AND(D4=1,D7&lt;4.07),
                  "Target not met",
                    IF(AND(D4=1,D7&lt;7.42,D7&gt;=4.07),
                    "Basic",
                    "Error"))))))))))</f>
        <v>#DIV/0!</v>
      </c>
    </row>
    <row r="8" spans="1:5" x14ac:dyDescent="0.25">
      <c r="A8" s="35" t="s">
        <v>418</v>
      </c>
      <c r="B8" s="46"/>
      <c r="C8" s="35" t="s">
        <v>424</v>
      </c>
      <c r="D8" s="33" t="e">
        <f>B7/B6</f>
        <v>#DIV/0!</v>
      </c>
      <c r="E8" s="33" t="e">
        <f>IF(D4&gt;3, "Beyond the scope of this sheet", IF(AND(D4=3,D8&gt;=2.97),"Enhanced", IF(AND(D4=3,D8&lt;1.77),"Target not met", IF(AND(D4=3,D8&lt;2.97,D8&gt;=1.77),"Basic", IF(AND(D4=2,D8&gt;=1.42),"Enhanced", IF(AND(D4=2,D8&lt;0.94),"Target not met", IF(AND(D4=2,D8&lt;1.42,D8&gt;=0.94),"Basic", IF(AND(D4=1,D8&gt;=0.83),"Enhanced", IF(AND(D4=1,D8&lt;0.57),"Target not met", IF(AND(D4=1,D8&lt;0.83,D8&gt;=0.57),"Basic", "Error"))))))))))</f>
        <v>#DIV/0!</v>
      </c>
    </row>
    <row r="9" spans="1:5" x14ac:dyDescent="0.25">
      <c r="B9" s="47"/>
      <c r="C9" s="64"/>
    </row>
    <row r="10" spans="1:5" x14ac:dyDescent="0.25">
      <c r="A10" s="24">
        <v>2018</v>
      </c>
      <c r="B10" s="54" t="s">
        <v>196</v>
      </c>
      <c r="C10" s="54"/>
      <c r="D10" s="25"/>
      <c r="E10" s="25" t="s">
        <v>452</v>
      </c>
    </row>
    <row r="11" spans="1:5" x14ac:dyDescent="0.25">
      <c r="A11" s="24" t="s">
        <v>195</v>
      </c>
      <c r="B11" s="48">
        <f>'State data'!H9</f>
        <v>0</v>
      </c>
      <c r="C11" s="54"/>
      <c r="D11" s="65">
        <f>IF(B11&lt;5000, 1, IF(B11&lt;25000, 2,  IF(B11&lt;50000, 3, 4)))</f>
        <v>1</v>
      </c>
      <c r="E11" s="26"/>
    </row>
    <row r="12" spans="1:5" x14ac:dyDescent="0.25">
      <c r="A12" s="24" t="s">
        <v>420</v>
      </c>
      <c r="B12" s="48">
        <f>'State data'!CL9</f>
        <v>0</v>
      </c>
      <c r="C12" s="54" t="s">
        <v>423</v>
      </c>
      <c r="D12" s="27" t="e">
        <f>B12/B11</f>
        <v>#DIV/0!</v>
      </c>
      <c r="E12" s="27" t="e">
        <f xml:space="preserve"> IF(D11 &gt; 3, "Beyond the scope of this sheet", IF(AND(D11 = 3, D12 &gt;= 6.73), "Enhanced", IF(AND(D11 = 3, D12 &lt; 1.95), "Target not met", IF(AND(D11 = 3, D12 &lt; 6.73, D12 &gt;= 1.95), "Basic", IF(AND(D11 = 2, D12 &gt;= 5.25), "Enhanced", IF(AND(D11 = 2, D12 &lt; 2.21), "Target not met", IF(AND(D11 = 2, D12 &lt; 5.25, D12 &gt;= 2.21), "Basic", IF(AND(D11 = 1, D12 &gt;= 7.42), "Enhanced", IF(AND(D11 = 1, D12 &lt; 3.36, B12 &lt; 17000), "Target not met", IF(AND(D11 = 1, D12 &lt; 7.42, D12 &gt;= 3.36), "Basic", "Error"))))))))))</f>
        <v>#DIV/0!</v>
      </c>
    </row>
    <row r="13" spans="1:5" x14ac:dyDescent="0.25">
      <c r="A13" s="24" t="s">
        <v>422</v>
      </c>
      <c r="B13" s="48">
        <f>'State data'!CL9+'State data'!CM9+'State data'!CN9+'State data'!DE9</f>
        <v>0</v>
      </c>
      <c r="C13" s="54"/>
      <c r="D13" s="27"/>
      <c r="E13" s="27"/>
    </row>
    <row r="14" spans="1:5" x14ac:dyDescent="0.25">
      <c r="A14" s="24" t="s">
        <v>419</v>
      </c>
      <c r="B14" s="48">
        <f>'State data'!DO9+'State data'!DP9</f>
        <v>0</v>
      </c>
      <c r="C14" s="54" t="s">
        <v>421</v>
      </c>
      <c r="D14" s="27" t="e">
        <f>B14/B11</f>
        <v>#DIV/0!</v>
      </c>
      <c r="E14" s="27" t="e">
        <f>IF(D11&gt;3,
  "Beyond the scope of this sheet",
    IF(AND(D11=3,D14&gt;=6.73),
    "Enhanced",
      IF(AND(D11=3,D14&lt;4.1),
      "Target not met",
        IF(AND(D11=3,D14&lt;6.73,D14&gt;=4.1),
        "Basic",
          IF(AND(D11=2,D14&gt;=5.25),
          "Enhanced",
            IF(AND(D11=2,D14&lt;3.12),
            "Target not met",
              IF(AND(D11=2,D14&lt;5.25,D14&gt;=3.12),
              "Basic",
                IF(AND(D11=1,D14&gt;=7.42),
                "Enhanced",
                  IF(AND(D11=1,D14&lt;4.07),
                  "Target not met",
                    IF(AND(D11=1,D14&lt;7.42,D14&gt;=4.07),
                    "Basic",
                    "Error"))))))))))</f>
        <v>#DIV/0!</v>
      </c>
    </row>
    <row r="15" spans="1:5" x14ac:dyDescent="0.25">
      <c r="A15" s="24" t="s">
        <v>418</v>
      </c>
      <c r="B15" s="48"/>
      <c r="C15" s="54" t="s">
        <v>424</v>
      </c>
      <c r="D15" s="27" t="e">
        <f>B14/B13</f>
        <v>#DIV/0!</v>
      </c>
      <c r="E15" s="27" t="e">
        <f>IF(D11&gt;3, "Beyond the scope of this sheet", IF(AND(D11=3,D15&gt;=2.97),"Enhanced", IF(AND(D11=3,D15&lt;1.77),"Target not met", IF(AND(D11=3,D15&lt;2.97,D15&gt;=1.77),"Basic", IF(AND(D11=2,D15&gt;=1.42),"Enhanced", IF(AND(D11=2,D15&lt;0.94),"Target not met", IF(AND(D11=2,D15&lt;1.42,D15&gt;=0.94),"Basic", IF(AND(D11=1,D15&gt;=0.83),"Enhanced", IF(AND(D11=1,D15&lt;0.57),"Target not met", IF(AND(D11=1,D15&lt;0.83,D15&gt;=0.57),"Basic", "Error"))))))))))</f>
        <v>#DIV/0!</v>
      </c>
    </row>
    <row r="16" spans="1:5" x14ac:dyDescent="0.25">
      <c r="B16" s="47"/>
      <c r="C16" s="64"/>
    </row>
    <row r="17" spans="1:5" x14ac:dyDescent="0.25">
      <c r="A17" s="20">
        <v>2017</v>
      </c>
      <c r="B17" s="55" t="s">
        <v>196</v>
      </c>
      <c r="C17" s="55"/>
      <c r="D17" s="21"/>
      <c r="E17" s="21" t="s">
        <v>452</v>
      </c>
    </row>
    <row r="18" spans="1:5" x14ac:dyDescent="0.25">
      <c r="A18" s="20" t="s">
        <v>195</v>
      </c>
      <c r="B18" s="49">
        <f>'State data'!I13</f>
        <v>0</v>
      </c>
      <c r="C18" s="55"/>
      <c r="D18" s="40">
        <f>IF(B18&lt;5000, 1, IF(B18&lt;25000, 2,  IF(B18&lt;50000, 3, 4)))</f>
        <v>1</v>
      </c>
      <c r="E18" s="22"/>
    </row>
    <row r="19" spans="1:5" x14ac:dyDescent="0.25">
      <c r="A19" s="20" t="s">
        <v>420</v>
      </c>
      <c r="B19" s="49">
        <f>'State data'!CM13</f>
        <v>0</v>
      </c>
      <c r="C19" s="55" t="s">
        <v>423</v>
      </c>
      <c r="D19" s="23" t="e">
        <f>B19/B18</f>
        <v>#DIV/0!</v>
      </c>
      <c r="E19" s="23" t="e">
        <f xml:space="preserve"> IF(D18 &gt; 3, "Beyond the scope of this sheet", IF(AND(D18 = 3, D19 &gt;= 6.73), "Enhanced", IF(AND(D18 = 3, D19 &lt; 1.95), "Target not met", IF(AND(D18 = 3, D19 &lt; 6.73, D19 &gt;= 1.95), "Basic", IF(AND(D18 = 2, D19 &gt;= 5.25), "Enhanced", IF(AND(D18 = 2, D19 &lt; 2.21), "Target not met", IF(AND(D18 = 2, D19 &lt; 5.25, D19 &gt;= 2.21), "Basic", IF(AND(D18 = 1, D19 &gt;= 7.42), "Enhanced", IF(AND(D18 = 1, D19 &lt; 3.36, B19 &lt; 17000), "Target not met", IF(AND(D18 = 1, D19 &lt; 7.42, D19 &gt;= 3.36), "Basic", "Error"))))))))))</f>
        <v>#DIV/0!</v>
      </c>
    </row>
    <row r="20" spans="1:5" x14ac:dyDescent="0.25">
      <c r="A20" s="20" t="s">
        <v>422</v>
      </c>
      <c r="B20" s="49">
        <f>'State data'!CM13+'State data'!CN13+'State data'!CO13+'State data'!DF13</f>
        <v>0</v>
      </c>
      <c r="C20" s="55"/>
      <c r="D20" s="23"/>
      <c r="E20" s="23"/>
    </row>
    <row r="21" spans="1:5" x14ac:dyDescent="0.25">
      <c r="A21" s="20" t="s">
        <v>419</v>
      </c>
      <c r="B21" s="49">
        <f>'State data'!DP13+'State data'!DQ13</f>
        <v>0</v>
      </c>
      <c r="C21" s="55" t="s">
        <v>421</v>
      </c>
      <c r="D21" s="23" t="e">
        <f>B21/B18</f>
        <v>#DIV/0!</v>
      </c>
      <c r="E21" s="23" t="e">
        <f>IF(D18&gt;3,
  "Beyond the scope of this sheet",
    IF(AND(D18=3,D21&gt;=6.73),
    "Enhanced",
      IF(AND(D18=3,D21&lt;4.1),
      "Target not met",
        IF(AND(D18=3,D21&lt;6.73,D21&gt;=4.1),
        "Basic",
          IF(AND(D18=2,D21&gt;=5.25),
          "Enhanced",
            IF(AND(D18=2,D21&lt;3.12),
            "Target not met",
              IF(AND(D18=2,D21&lt;5.25,D21&gt;=3.12),
              "Basic",
                IF(AND(D18=1,D21&gt;=7.42),
                "Enhanced",
                  IF(AND(D18=1,D21&lt;4.07),
                  "Target not met",
                    IF(AND(D18=1,D21&lt;7.42,D21&gt;=4.07),
                    "Basic",
                    "Error"))))))))))</f>
        <v>#DIV/0!</v>
      </c>
    </row>
    <row r="22" spans="1:5" x14ac:dyDescent="0.25">
      <c r="A22" s="20" t="s">
        <v>418</v>
      </c>
      <c r="B22" s="49"/>
      <c r="C22" s="55" t="s">
        <v>424</v>
      </c>
      <c r="D22" s="23" t="e">
        <f>B21/B20</f>
        <v>#DIV/0!</v>
      </c>
      <c r="E22" s="23" t="e">
        <f>IF(D18&gt;3, "Beyond the scope of this sheet", IF(AND(D18=3,D22&gt;=2.97),"Enhanced", IF(AND(D18=3,D22&lt;1.77),"Target not met", IF(AND(D18=3,D22&lt;2.97,D22&gt;=1.77),"Basic", IF(AND(D18=2,D22&gt;=1.42),"Enhanced", IF(AND(D18=2,D22&lt;0.94),"Target not met", IF(AND(D18=2,D22&lt;1.42,D22&gt;=0.94),"Basic", IF(AND(D18=1,D22&gt;=0.83),"Enhanced", IF(AND(D18=1,D22&lt;0.57),"Target not met", IF(AND(D18=1,D22&lt;0.83,D22&gt;=0.57),"Basic", "Error"))))))))))</f>
        <v>#DIV/0!</v>
      </c>
    </row>
    <row r="23" spans="1:5" x14ac:dyDescent="0.25">
      <c r="B23" s="47"/>
      <c r="C23" s="64"/>
    </row>
    <row r="24" spans="1:5" x14ac:dyDescent="0.25">
      <c r="A24" s="16">
        <v>2016</v>
      </c>
      <c r="B24" s="56" t="s">
        <v>196</v>
      </c>
      <c r="C24" s="56"/>
      <c r="D24" s="17"/>
      <c r="E24" s="17" t="s">
        <v>452</v>
      </c>
    </row>
    <row r="25" spans="1:5" x14ac:dyDescent="0.25">
      <c r="A25" s="16" t="s">
        <v>195</v>
      </c>
      <c r="B25" s="50">
        <f>'State data'!H17</f>
        <v>0</v>
      </c>
      <c r="C25" s="56"/>
      <c r="D25" s="39">
        <f>IF(B25&lt;5000, 1, IF(B25&lt;25000, 2,  IF(B25&lt;50000, 3, 4)))</f>
        <v>1</v>
      </c>
      <c r="E25" s="18"/>
    </row>
    <row r="26" spans="1:5" x14ac:dyDescent="0.25">
      <c r="A26" s="16" t="s">
        <v>420</v>
      </c>
      <c r="B26" s="50">
        <f>'State data'!CL17</f>
        <v>0</v>
      </c>
      <c r="C26" s="56" t="s">
        <v>423</v>
      </c>
      <c r="D26" s="19" t="e">
        <f>B26/B25</f>
        <v>#DIV/0!</v>
      </c>
      <c r="E26" s="19" t="e">
        <f xml:space="preserve"> IF(D25 &gt; 3, "Beyond the scope of this sheet", IF(AND(D25 = 3, D26 &gt;= 6.73), "Enhanced", IF(AND(D25 = 3, D26 &lt; 1.95), "Target not met", IF(AND(D25 = 3, D26 &lt; 6.73, D26 &gt;= 1.95), "Basic", IF(AND(D25 = 2, D26 &gt;= 5.25), "Enhanced", IF(AND(D25 = 2, D26 &lt; 2.21), "Target not met", IF(AND(D25 = 2, D26 &lt; 5.25, D26 &gt;= 2.21), "Basic", IF(AND(D25 = 1, D26 &gt;= 7.42), "Enhanced", IF(AND(D25 = 1, D26 &lt; 3.36, B26 &lt; 17000), "Target not met", IF(AND(D25 = 1, D26 &lt; 7.42, D26 &gt;= 3.36), "Basic", "Error"))))))))))</f>
        <v>#DIV/0!</v>
      </c>
    </row>
    <row r="27" spans="1:5" x14ac:dyDescent="0.25">
      <c r="A27" s="16" t="s">
        <v>422</v>
      </c>
      <c r="B27" s="50">
        <f>'State data'!CL17+'State data'!CM17+'State data'!CN17+'State data'!DE17</f>
        <v>0</v>
      </c>
      <c r="C27" s="56"/>
      <c r="D27" s="19"/>
      <c r="E27" s="19"/>
    </row>
    <row r="28" spans="1:5" x14ac:dyDescent="0.25">
      <c r="A28" s="16" t="s">
        <v>419</v>
      </c>
      <c r="B28" s="50">
        <f>'State data'!DO17+'State data'!DP17</f>
        <v>0</v>
      </c>
      <c r="C28" s="56" t="s">
        <v>421</v>
      </c>
      <c r="D28" s="19" t="e">
        <f>B28/B25</f>
        <v>#DIV/0!</v>
      </c>
      <c r="E28" s="19" t="e">
        <f>IF(D25&gt;3,
  "Beyond the scope of this sheet",
    IF(AND(D25=3,D28&gt;=6.73),
    "Enhanced",
      IF(AND(D25=3,D28&lt;4.1),
      "Target not met",
        IF(AND(D25=3,D28&lt;6.73,D28&gt;=4.1),
        "Basic",
          IF(AND(D25=2,D28&gt;=5.25),
          "Enhanced",
            IF(AND(D25=2,D28&lt;3.12),
            "Target not met",
              IF(AND(D25=2,D28&lt;5.25,D28&gt;=3.12),
              "Basic",
                IF(AND(D25=1,D28&gt;=7.42),
                "Enhanced",
                  IF(AND(D25=1,D28&lt;4.07),
                  "Target not met",
                    IF(AND(D25=1,D28&lt;7.42,D28&gt;=4.07),
                    "Basic",
                    "Error"))))))))))</f>
        <v>#DIV/0!</v>
      </c>
    </row>
    <row r="29" spans="1:5" x14ac:dyDescent="0.25">
      <c r="A29" s="16" t="s">
        <v>418</v>
      </c>
      <c r="B29" s="50"/>
      <c r="C29" s="56" t="s">
        <v>424</v>
      </c>
      <c r="D29" s="19" t="e">
        <f>B28/B27</f>
        <v>#DIV/0!</v>
      </c>
      <c r="E29" s="19" t="e">
        <f>IF(D25&gt;3, "Beyond the scope of this sheet", IF(AND(D25=3,D29&gt;=2.97),"Enhanced", IF(AND(D25=3,D29&lt;1.77),"Target not met", IF(AND(D25=3,D29&lt;2.97,D29&gt;=1.77),"Basic", IF(AND(D25=2,D29&gt;=1.42),"Enhanced", IF(AND(D25=2,D29&lt;0.94),"Target not met", IF(AND(D25=2,D29&lt;1.42,D29&gt;=0.94),"Basic", IF(AND(D25=1,D29&gt;=0.83),"Enhanced", IF(AND(D25=1,D29&lt;0.57),"Target not met", IF(AND(D25=1,D29&lt;0.83,D29&gt;=0.57),"Basic", "Error"))))))))))</f>
        <v>#DIV/0!</v>
      </c>
    </row>
    <row r="30" spans="1:5" x14ac:dyDescent="0.25">
      <c r="B30" s="47"/>
      <c r="C30" s="64"/>
    </row>
    <row r="31" spans="1:5" x14ac:dyDescent="0.25">
      <c r="A31" s="13">
        <v>2015</v>
      </c>
      <c r="B31" s="57" t="s">
        <v>196</v>
      </c>
      <c r="C31" s="57"/>
      <c r="D31" s="1"/>
      <c r="E31" s="1" t="s">
        <v>452</v>
      </c>
    </row>
    <row r="32" spans="1:5" x14ac:dyDescent="0.25">
      <c r="A32" s="13" t="s">
        <v>195</v>
      </c>
      <c r="B32" s="51">
        <f>'State data'!H21</f>
        <v>0</v>
      </c>
      <c r="C32" s="57"/>
      <c r="D32" s="38">
        <f>IF(B32&lt;5000, 1, IF(B32&lt;25000, 2,  IF(B32&lt;50000, 3, 4)))</f>
        <v>1</v>
      </c>
      <c r="E32" s="14"/>
    </row>
    <row r="33" spans="1:5" x14ac:dyDescent="0.25">
      <c r="A33" s="13" t="s">
        <v>420</v>
      </c>
      <c r="B33" s="51">
        <f>'State data'!CM21</f>
        <v>0</v>
      </c>
      <c r="C33" s="57" t="s">
        <v>423</v>
      </c>
      <c r="D33" s="15" t="e">
        <f>B33/B32</f>
        <v>#DIV/0!</v>
      </c>
      <c r="E33" s="15" t="e">
        <f xml:space="preserve"> IF(D32 &gt; 3, "Beyond the scope of this sheet", IF(AND(D32 = 3, D33 &gt;= 6.73), "Enhanced", IF(AND(D32 = 3, D33 &lt; 1.95), "Target not met", IF(AND(D32 = 3, D33 &lt; 6.73, D33 &gt;= 1.95), "Basic", IF(AND(D32 = 2, D33 &gt;= 5.25), "Enhanced", IF(AND(D32 = 2, D33 &lt; 2.21), "Target not met", IF(AND(D32 = 2, D33 &lt; 5.25, D33 &gt;= 2.21), "Basic", IF(AND(D32 = 1, D33 &gt;= 7.42), "Enhanced", IF(AND(D32 = 1, D33 &lt; 3.36, B33 &lt; 17000), "Target not met", IF(AND(D32 = 1, D33 &lt; 7.42, D33 &gt;= 3.36), "Basic", "Error"))))))))))</f>
        <v>#DIV/0!</v>
      </c>
    </row>
    <row r="34" spans="1:5" x14ac:dyDescent="0.25">
      <c r="A34" s="13" t="s">
        <v>422</v>
      </c>
      <c r="B34" s="51">
        <f>'State data'!CM21+'State data'!CN21+'State data'!CO21+'State data'!DG21</f>
        <v>0</v>
      </c>
      <c r="C34" s="57"/>
      <c r="D34" s="15"/>
      <c r="E34" s="15"/>
    </row>
    <row r="35" spans="1:5" x14ac:dyDescent="0.25">
      <c r="A35" s="13" t="s">
        <v>419</v>
      </c>
      <c r="B35" s="51">
        <f>'State data'!DT21+'State data'!DU21</f>
        <v>0</v>
      </c>
      <c r="C35" s="57" t="s">
        <v>421</v>
      </c>
      <c r="D35" s="15" t="e">
        <f>B35/B32</f>
        <v>#DIV/0!</v>
      </c>
      <c r="E35" s="15" t="e">
        <f>IF(D32&gt;3,
  "Beyond the scope of this sheet",
    IF(AND(D32=3,D35&gt;=6.73),
    "Enhanced",
      IF(AND(D32=3,D35&lt;4.1),
      "Target not met",
        IF(AND(D32=3,D35&lt;6.73,D35&gt;=4.1),
        "Basic",
          IF(AND(D32=2,D35&gt;=5.25),
          "Enhanced",
            IF(AND(D32=2,D35&lt;3.12),
            "Target not met",
              IF(AND(D32=2,D35&lt;5.25,D35&gt;=3.12),
              "Basic",
                IF(AND(D32=1,D35&gt;=7.42),
                "Enhanced",
                  IF(AND(D32=1,D35&lt;4.07),
                  "Target not met",
                    IF(AND(D32=1,D35&lt;7.42,D35&gt;=4.07),
                    "Basic",
                    "Error"))))))))))</f>
        <v>#DIV/0!</v>
      </c>
    </row>
    <row r="36" spans="1:5" x14ac:dyDescent="0.25">
      <c r="A36" s="13" t="s">
        <v>418</v>
      </c>
      <c r="B36" s="51"/>
      <c r="C36" s="57" t="s">
        <v>424</v>
      </c>
      <c r="D36" s="15" t="e">
        <f>B35/B34</f>
        <v>#DIV/0!</v>
      </c>
      <c r="E36" s="15" t="e">
        <f>IF(D32&gt;3, "Beyond the scope of this sheet", IF(AND(D32=3,D36&gt;=2.97),"Enhanced", IF(AND(D32=3,D36&lt;1.77),"Target not met", IF(AND(D32=3,D36&lt;2.97,D36&gt;=1.77),"Basic", IF(AND(D32=2,D36&gt;=1.42),"Enhanced", IF(AND(D32=2,D36&lt;0.94),"Target not met", IF(AND(D32=2,D36&lt;1.42,D36&gt;=0.94),"Basic", IF(AND(D32=1,D36&gt;=0.83),"Enhanced", IF(AND(D32=1,D36&lt;0.57),"Target not met", IF(AND(D32=1,D36&lt;0.83,D36&gt;=0.57),"Basic", "Error"))))))))))</f>
        <v>#DIV/0!</v>
      </c>
    </row>
    <row r="37" spans="1:5" x14ac:dyDescent="0.25">
      <c r="B37" s="47"/>
      <c r="C37" s="64"/>
    </row>
    <row r="38" spans="1:5" x14ac:dyDescent="0.25">
      <c r="A38" s="28">
        <v>2014</v>
      </c>
      <c r="B38" s="58" t="s">
        <v>196</v>
      </c>
      <c r="C38" s="58"/>
      <c r="D38" s="29"/>
      <c r="E38" s="29" t="s">
        <v>452</v>
      </c>
    </row>
    <row r="39" spans="1:5" x14ac:dyDescent="0.25">
      <c r="A39" s="28" t="s">
        <v>195</v>
      </c>
      <c r="B39" s="52">
        <f>'State data'!H25</f>
        <v>0</v>
      </c>
      <c r="C39" s="58"/>
      <c r="D39" s="66">
        <f>IF(B39&lt;5000, 1, IF(B39&lt;25000, 2,  IF(B39&lt;50000, 3, 4)))</f>
        <v>1</v>
      </c>
      <c r="E39" s="30"/>
    </row>
    <row r="40" spans="1:5" x14ac:dyDescent="0.25">
      <c r="A40" s="28" t="s">
        <v>420</v>
      </c>
      <c r="B40" s="52">
        <f>'State data'!CM25</f>
        <v>0</v>
      </c>
      <c r="C40" s="58" t="s">
        <v>423</v>
      </c>
      <c r="D40" s="31" t="e">
        <f>B40/B39</f>
        <v>#DIV/0!</v>
      </c>
      <c r="E40" s="31" t="e">
        <f xml:space="preserve"> IF(D39 &gt; 3, "Beyond the scope of this sheet", IF(AND(D39 = 3, D40 &gt;= 6.73), "Enhanced", IF(AND(D39 = 3, D40 &lt; 1.95), "Target not met", IF(AND(D39 = 3, D40 &lt; 6.73, D40 &gt;= 1.95), "Basic", IF(AND(D39 = 2, D40 &gt;= 5.25), "Enhanced", IF(AND(D39 = 2, D40 &lt; 2.21), "Target not met", IF(AND(D39 = 2, D40 &lt; 5.25, D40 &gt;= 2.21), "Basic", IF(AND(D39 = 1, D40 &gt;= 7.42), "Enhanced", IF(AND(D39 = 1, D40 &lt; 3.36, B40 &lt; 17000), "Target not met", IF(AND(D39 = 1, D40 &lt; 7.42, D40 &gt;= 3.36), "Basic", "Error"))))))))))</f>
        <v>#DIV/0!</v>
      </c>
    </row>
    <row r="41" spans="1:5" x14ac:dyDescent="0.25">
      <c r="A41" s="28" t="s">
        <v>422</v>
      </c>
      <c r="B41" s="52">
        <f>'State data'!CM25+'State data'!CN25+'State data'!CP25+'State data'!CS25</f>
        <v>0</v>
      </c>
      <c r="C41" s="58"/>
      <c r="D41" s="31"/>
      <c r="E41" s="31"/>
    </row>
    <row r="42" spans="1:5" x14ac:dyDescent="0.25">
      <c r="A42" s="28" t="s">
        <v>419</v>
      </c>
      <c r="B42" s="52">
        <f>'State data'!DC25+'State data'!DD25</f>
        <v>0</v>
      </c>
      <c r="C42" s="58" t="s">
        <v>421</v>
      </c>
      <c r="D42" s="31" t="e">
        <f>B42/B39</f>
        <v>#DIV/0!</v>
      </c>
      <c r="E42" s="31" t="e">
        <f>IF(D39&gt;3,
  "Beyond the scope of this sheet",
    IF(AND(D39=3,D42&gt;=6.73),
    "Enhanced",
      IF(AND(D39=3,D42&lt;4.1),
      "Target not met",
        IF(AND(D39=3,D42&lt;6.73,D42&gt;=4.1),
        "Basic",
          IF(AND(D39=2,D42&gt;=5.25),
          "Enhanced",
            IF(AND(D39=2,D42&lt;3.12),
            "Target not met",
              IF(AND(D39=2,D42&lt;5.25,D42&gt;=3.12),
              "Basic",
                IF(AND(D39=1,D42&gt;=7.42),
                "Enhanced",
                  IF(AND(D39=1,D42&lt;4.07),
                  "Target not met",
                    IF(AND(D39=1,D42&lt;7.42,D42&gt;=4.07),
                    "Basic",
                    "Error"))))))))))</f>
        <v>#DIV/0!</v>
      </c>
    </row>
    <row r="43" spans="1:5" x14ac:dyDescent="0.25">
      <c r="A43" s="28" t="s">
        <v>418</v>
      </c>
      <c r="B43" s="52"/>
      <c r="C43" s="58" t="s">
        <v>424</v>
      </c>
      <c r="D43" s="31" t="e">
        <f>B42/B41</f>
        <v>#DIV/0!</v>
      </c>
      <c r="E43" s="31" t="e">
        <f>IF(D39&gt;3, "Beyond the scope of this sheet", IF(AND(D39=3,D43&gt;=2.97),"Enhanced", IF(AND(D39=3,D43&lt;1.77),"Target not met", IF(AND(D39=3,D43&lt;2.97,D43&gt;=1.77),"Basic", IF(AND(D39=2,D43&gt;=1.42),"Enhanced", IF(AND(D39=2,D43&lt;0.94),"Target not met", IF(AND(D39=2,D43&lt;1.42,D43&gt;=0.94),"Basic", IF(AND(D39=1,D43&gt;=0.83),"Enhanced", IF(AND(D39=1,D43&lt;0.57),"Target not met", IF(AND(D39=1,D43&lt;0.83,D43&gt;=0.57),"Basic", "Error"))))))))))</f>
        <v>#DIV/0!</v>
      </c>
    </row>
    <row r="44" spans="1:5" x14ac:dyDescent="0.25">
      <c r="B44" s="47"/>
      <c r="C44" s="64"/>
    </row>
    <row r="45" spans="1:5" x14ac:dyDescent="0.25">
      <c r="A45" s="8">
        <v>2013</v>
      </c>
      <c r="B45" s="59" t="s">
        <v>196</v>
      </c>
      <c r="C45" s="59"/>
      <c r="D45" s="9"/>
      <c r="E45" s="9" t="s">
        <v>452</v>
      </c>
    </row>
    <row r="46" spans="1:5" x14ac:dyDescent="0.25">
      <c r="A46" s="8" t="s">
        <v>195</v>
      </c>
      <c r="B46" s="53">
        <f>'State data'!I29</f>
        <v>0</v>
      </c>
      <c r="C46" s="59"/>
      <c r="D46" s="67">
        <f>IF(B46&lt;5000, 1, IF(B46&lt;25000, 2,  IF(B46&lt;50000, 3, 4)))</f>
        <v>1</v>
      </c>
      <c r="E46" s="10"/>
    </row>
    <row r="47" spans="1:5" x14ac:dyDescent="0.25">
      <c r="A47" s="8" t="s">
        <v>420</v>
      </c>
      <c r="B47" s="53">
        <f>'State data'!CG29</f>
        <v>0</v>
      </c>
      <c r="C47" s="59" t="s">
        <v>423</v>
      </c>
      <c r="D47" s="11" t="e">
        <f>B47/B46</f>
        <v>#DIV/0!</v>
      </c>
      <c r="E47" s="11" t="e">
        <f xml:space="preserve"> IF(D46 &gt; 3, "Beyond the scope of this sheet", IF(AND(D46 = 3, D47 &gt;= 6.73), "Enhanced", IF(AND(D46 = 3, D47 &lt; 1.95), "Target not met", IF(AND(D46 = 3, D47 &lt; 6.73, D47 &gt;= 1.95), "Basic", IF(AND(D46 = 2, D47 &gt;= 5.25), "Enhanced", IF(AND(D46 = 2, D47 &lt; 2.21), "Target not met", IF(AND(D46 = 2, D47 &lt; 5.25, D47 &gt;= 2.21), "Basic", IF(AND(D46 = 1, D47 &gt;= 7.42), "Enhanced", IF(AND(D46 = 1, D47 &lt; 3.36, B47 &lt; 17000), "Target not met", IF(AND(D46 = 1, D47 &lt; 7.42, D47 &gt;= 3.36), "Basic", "Error"))))))))))</f>
        <v>#DIV/0!</v>
      </c>
    </row>
    <row r="48" spans="1:5" x14ac:dyDescent="0.25">
      <c r="A48" s="8" t="s">
        <v>422</v>
      </c>
      <c r="B48" s="53">
        <f>'State data'!CG29+'State data'!CH29+'State data'!CJ29+'State data'!CM29</f>
        <v>0</v>
      </c>
      <c r="C48" s="59"/>
      <c r="D48" s="11"/>
      <c r="E48" s="11"/>
    </row>
    <row r="49" spans="1:5" x14ac:dyDescent="0.25">
      <c r="A49" s="8" t="s">
        <v>419</v>
      </c>
      <c r="B49" s="53">
        <f>'State data'!CV29+'State data'!CW29</f>
        <v>0</v>
      </c>
      <c r="C49" s="59" t="s">
        <v>421</v>
      </c>
      <c r="D49" s="11" t="e">
        <f>B49/B46</f>
        <v>#DIV/0!</v>
      </c>
      <c r="E49" s="11" t="e">
        <f>IF(D46&gt;3,
  "Beyond the scope of this sheet",
    IF(AND(D46=3,D49&gt;=6.73),
    "Enhanced",
      IF(AND(D46=3,D49&lt;4.1),
      "Target not met",
        IF(AND(D46=3,D49&lt;6.73,D49&gt;=4.1),
        "Basic",
          IF(AND(D46=2,D49&gt;=5.25),
          "Enhanced",
            IF(AND(D46=2,D49&lt;3.12),
            "Target not met",
              IF(AND(D46=2,D49&lt;5.25,D49&gt;=3.12),
              "Basic",
                IF(AND(D46=1,D49&gt;=7.42),
                "Enhanced",
                  IF(AND(D46=1,D49&lt;4.07),
                  "Target not met",
                    IF(AND(D46=1,D49&lt;7.42,D49&gt;=4.07),
                    "Basic",
                    "Error"))))))))))</f>
        <v>#DIV/0!</v>
      </c>
    </row>
    <row r="50" spans="1:5" x14ac:dyDescent="0.25">
      <c r="A50" s="8" t="s">
        <v>418</v>
      </c>
      <c r="B50" s="53"/>
      <c r="C50" s="59" t="s">
        <v>424</v>
      </c>
      <c r="D50" s="11" t="e">
        <f>B49/B48</f>
        <v>#DIV/0!</v>
      </c>
      <c r="E50" s="11" t="e">
        <f>IF(D46&gt;3, "Beyond the scope of this sheet", IF(AND(D46=3,D50&gt;=2.97),"Enhanced", IF(AND(D46=3,D50&lt;1.77),"Target not met", IF(AND(D46=3,D50&lt;2.97,D50&gt;=1.77),"Basic", IF(AND(D46=2,D50&gt;=1.42),"Enhanced", IF(AND(D46=2,D50&lt;0.94),"Target not met", IF(AND(D46=2,D50&lt;1.42,D50&gt;=0.94),"Basic", IF(AND(D46=1,D50&gt;=0.83),"Enhanced", IF(AND(D46=1,D50&lt;0.57),"Target not met", IF(AND(D46=1,D50&lt;0.83,D50&gt;=0.57),"Basic", "Error"))))))))))</f>
        <v>#DIV/0!</v>
      </c>
    </row>
    <row r="51" spans="1:5" x14ac:dyDescent="0.25">
      <c r="B51" s="47"/>
      <c r="C51" s="64"/>
    </row>
    <row r="52" spans="1:5" x14ac:dyDescent="0.25">
      <c r="A52" s="4">
        <v>2012</v>
      </c>
      <c r="B52" s="60" t="s">
        <v>196</v>
      </c>
      <c r="C52" s="60"/>
      <c r="D52" s="5"/>
      <c r="E52" s="5" t="s">
        <v>452</v>
      </c>
    </row>
    <row r="53" spans="1:5" x14ac:dyDescent="0.25">
      <c r="A53" s="4" t="s">
        <v>195</v>
      </c>
      <c r="B53" s="45">
        <f>'State data'!I33</f>
        <v>0</v>
      </c>
      <c r="C53" s="60"/>
      <c r="D53" s="37">
        <f>IF(B53&lt;5000, 1, IF(B53&lt;25000, 2,  IF(B53&lt;50000, 3, 4)))</f>
        <v>1</v>
      </c>
      <c r="E53" s="6"/>
    </row>
    <row r="54" spans="1:5" x14ac:dyDescent="0.25">
      <c r="A54" s="4" t="s">
        <v>420</v>
      </c>
      <c r="B54" s="45">
        <f>'State data'!BY33</f>
        <v>0</v>
      </c>
      <c r="C54" s="60" t="s">
        <v>423</v>
      </c>
      <c r="D54" s="7" t="e">
        <f>B54/B53</f>
        <v>#DIV/0!</v>
      </c>
      <c r="E54" s="7" t="e">
        <f xml:space="preserve"> IF(D53 &gt; 3, "Beyond the scope of this sheet", IF(AND(D53 = 3, D54 &gt;= 6.73), "Enhanced", IF(AND(D53 = 3, D54 &lt; 1.95), "Target not met", IF(AND(D53 = 3, D54 &lt; 6.73, D54 &gt;= 1.95), "Basic", IF(AND(D53 = 2, D54 &gt;= 5.25), "Enhanced", IF(AND(D53 = 2, D54 &lt; 2.21), "Target not met", IF(AND(D53 = 2, D54 &lt; 5.25, D54 &gt;= 2.21), "Basic", IF(AND(D53 = 1, D54 &gt;= 7.42), "Enhanced", IF(AND(D53 = 1, D54 &lt; 3.36, B54 &lt; 17000), "Target not met", IF(AND(D53 = 1, D54 &lt; 7.42, D54 &gt;= 3.36), "Basic", "Error"))))))))))</f>
        <v>#DIV/0!</v>
      </c>
    </row>
    <row r="55" spans="1:5" x14ac:dyDescent="0.25">
      <c r="A55" s="4" t="s">
        <v>422</v>
      </c>
      <c r="B55" s="45">
        <f>'State data'!BY33+'State data'!BZ33+'State data'!CB33+'State data'!CE33</f>
        <v>0</v>
      </c>
      <c r="C55" s="60"/>
      <c r="D55" s="7"/>
      <c r="E55" s="7"/>
    </row>
    <row r="56" spans="1:5" x14ac:dyDescent="0.25">
      <c r="A56" s="4" t="s">
        <v>419</v>
      </c>
      <c r="B56" s="45">
        <f>'State data'!CM33+'State data'!CN33</f>
        <v>0</v>
      </c>
      <c r="C56" s="60" t="s">
        <v>421</v>
      </c>
      <c r="D56" s="7" t="e">
        <f>B56/B53</f>
        <v>#DIV/0!</v>
      </c>
      <c r="E56" s="7" t="e">
        <f>IF(D53&gt;3,
  "Beyond the scope of this sheet",
    IF(AND(D53=3,D56&gt;=6.73),
    "Enhanced",
      IF(AND(D53=3,D56&lt;4.1),
      "Target not met",
        IF(AND(D53=3,D56&lt;6.73,D56&gt;=4.1),
        "Basic",
          IF(AND(D53=2,D56&gt;=5.25),
          "Enhanced",
            IF(AND(D53=2,D56&lt;3.12),
            "Target not met",
              IF(AND(D53=2,D56&lt;5.25,D56&gt;=3.12),
              "Basic",
                IF(AND(D53=1,D56&gt;=7.42),
                "Enhanced",
                  IF(AND(D53=1,D56&lt;4.07),
                  "Target not met",
                    IF(AND(D53=1,D56&lt;7.42,D56&gt;=4.07),
                    "Basic",
                    "Error"))))))))))</f>
        <v>#DIV/0!</v>
      </c>
    </row>
    <row r="57" spans="1:5" x14ac:dyDescent="0.25">
      <c r="A57" s="4" t="s">
        <v>418</v>
      </c>
      <c r="B57" s="45"/>
      <c r="C57" s="60" t="s">
        <v>424</v>
      </c>
      <c r="D57" s="7" t="e">
        <f>B56/B55</f>
        <v>#DIV/0!</v>
      </c>
      <c r="E57" s="7" t="e">
        <f>IF(D53&gt;3, "Beyond the scope of this sheet", IF(AND(D53=3,D57&gt;=2.97),"Enhanced", IF(AND(D53=3,D57&lt;1.77),"Target not met", IF(AND(D53=3,D57&lt;2.97,D57&gt;=1.77),"Basic", IF(AND(D53=2,D57&gt;=1.42),"Enhanced", IF(AND(D53=2,D57&lt;0.94),"Target not met", IF(AND(D53=2,D57&lt;1.42,D57&gt;=0.94),"Basic", IF(AND(D53=1,D57&gt;=0.83),"Enhanced", IF(AND(D53=1,D57&lt;0.57),"Target not met", IF(AND(D53=1,D57&lt;0.83,D57&gt;=0.57),"Basic", "Error"))))))))))</f>
        <v>#DIV/0!</v>
      </c>
    </row>
  </sheetData>
  <sheetProtection algorithmName="SHA-512" hashValue="eer7DKNT8kaVq1Kb/inqPw7xQ1ETGyBLX7eNQFZD5S8oIDq0kU17COxJX+dGMEqp8R7cXYyVGIh94BQoaaSzbQ==" saltValue="p4A6ILsP2d5tFuAZaKO45Q==" spinCount="100000" sheet="1" objects="1" scenarios="1"/>
  <conditionalFormatting sqref="D5:E8">
    <cfRule type="containsErrors" dxfId="7" priority="8">
      <formula>ISERROR(D5)</formula>
    </cfRule>
  </conditionalFormatting>
  <conditionalFormatting sqref="D12:E15">
    <cfRule type="containsErrors" dxfId="6" priority="9">
      <formula>ISERROR(D12)</formula>
    </cfRule>
  </conditionalFormatting>
  <conditionalFormatting sqref="D19:E22">
    <cfRule type="containsErrors" dxfId="5" priority="10">
      <formula>ISERROR(D19)</formula>
    </cfRule>
  </conditionalFormatting>
  <conditionalFormatting sqref="D26:E29">
    <cfRule type="containsErrors" dxfId="4" priority="12">
      <formula>ISERROR(D26)</formula>
    </cfRule>
  </conditionalFormatting>
  <conditionalFormatting sqref="D33:E36">
    <cfRule type="containsErrors" dxfId="3" priority="13">
      <formula>ISERROR(D33)</formula>
    </cfRule>
  </conditionalFormatting>
  <conditionalFormatting sqref="D40:E43">
    <cfRule type="containsErrors" dxfId="2" priority="15">
      <formula>ISERROR(D40)</formula>
    </cfRule>
  </conditionalFormatting>
  <conditionalFormatting sqref="D47:E50">
    <cfRule type="containsErrors" dxfId="1" priority="16">
      <formula>ISERROR(D47)</formula>
    </cfRule>
  </conditionalFormatting>
  <conditionalFormatting sqref="D54:E57">
    <cfRule type="containsErrors" dxfId="0" priority="17">
      <formula>ISERROR(D54)</formula>
    </cfRule>
  </conditionalFormatting>
  <pageMargins left="0.7" right="0.7" top="0.75" bottom="0.75" header="0.3" footer="0.3"/>
  <pageSetup orientation="portrait" r:id="rId1"/>
  <ignoredErrors>
    <ignoredError sqref="D5:E7 D23:E23 D9:E9 E8 D16:E16 E15 D30:E30 E29 D37:E37 E36 D44:E44 E43 D51:E51 E50 E57 D11:E14 D10 D18:E21 D17 D25:E28 D24 D32:E35 D31 D39:E42 D38 D46:E49 D45 D53:E56 D5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V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0.7109375" customWidth="1"/>
  </cols>
  <sheetData>
    <row r="1" spans="1:209" x14ac:dyDescent="0.25">
      <c r="A1" t="s">
        <v>417</v>
      </c>
      <c r="B1">
        <v>2019</v>
      </c>
    </row>
    <row r="3" spans="1:209" x14ac:dyDescent="0.25">
      <c r="A3" s="3" t="str">
        <f>CONCATENATE("Paste ", B3, " data on line ", ROW(A5))</f>
        <v>Paste 2019 data on line 5</v>
      </c>
      <c r="B3" s="44">
        <f>B1</f>
        <v>2019</v>
      </c>
      <c r="C3" s="3"/>
      <c r="D3" s="3"/>
      <c r="E3" s="3"/>
      <c r="F3" s="3"/>
      <c r="G3" s="3"/>
    </row>
    <row r="4" spans="1:209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34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19</v>
      </c>
      <c r="V4" s="12" t="s">
        <v>20</v>
      </c>
      <c r="W4" s="12" t="s">
        <v>21</v>
      </c>
      <c r="X4" s="12" t="s">
        <v>22</v>
      </c>
      <c r="Y4" s="12" t="s">
        <v>23</v>
      </c>
      <c r="Z4" s="12" t="s">
        <v>24</v>
      </c>
      <c r="AA4" s="12" t="s">
        <v>25</v>
      </c>
      <c r="AB4" s="12" t="s">
        <v>26</v>
      </c>
      <c r="AC4" s="12" t="s">
        <v>27</v>
      </c>
      <c r="AD4" s="12" t="s">
        <v>28</v>
      </c>
      <c r="AE4" s="12" t="s">
        <v>29</v>
      </c>
      <c r="AF4" s="12" t="s">
        <v>30</v>
      </c>
      <c r="AG4" s="12" t="s">
        <v>31</v>
      </c>
      <c r="AH4" s="12" t="s">
        <v>32</v>
      </c>
      <c r="AI4" s="12" t="s">
        <v>33</v>
      </c>
      <c r="AJ4" s="12" t="s">
        <v>34</v>
      </c>
      <c r="AK4" s="12" t="s">
        <v>35</v>
      </c>
      <c r="AL4" s="12" t="s">
        <v>36</v>
      </c>
      <c r="AM4" s="12" t="s">
        <v>37</v>
      </c>
      <c r="AN4" s="12" t="s">
        <v>38</v>
      </c>
      <c r="AO4" s="12" t="s">
        <v>39</v>
      </c>
      <c r="AP4" s="12" t="s">
        <v>40</v>
      </c>
      <c r="AQ4" s="12" t="s">
        <v>41</v>
      </c>
      <c r="AR4" s="12" t="s">
        <v>42</v>
      </c>
      <c r="AS4" s="12" t="s">
        <v>43</v>
      </c>
      <c r="AT4" s="12" t="s">
        <v>44</v>
      </c>
      <c r="AU4" s="12" t="s">
        <v>45</v>
      </c>
      <c r="AV4" s="12" t="s">
        <v>46</v>
      </c>
      <c r="AW4" s="12" t="s">
        <v>47</v>
      </c>
      <c r="AX4" s="12" t="s">
        <v>48</v>
      </c>
      <c r="AY4" s="12" t="s">
        <v>49</v>
      </c>
      <c r="AZ4" s="12" t="s">
        <v>50</v>
      </c>
      <c r="BA4" s="12" t="s">
        <v>51</v>
      </c>
      <c r="BB4" s="12" t="s">
        <v>52</v>
      </c>
      <c r="BC4" s="12" t="s">
        <v>53</v>
      </c>
      <c r="BD4" s="12" t="s">
        <v>54</v>
      </c>
      <c r="BE4" s="12" t="s">
        <v>55</v>
      </c>
      <c r="BF4" s="12" t="s">
        <v>56</v>
      </c>
      <c r="BG4" s="12" t="s">
        <v>57</v>
      </c>
      <c r="BH4" s="12" t="s">
        <v>58</v>
      </c>
      <c r="BI4" s="12" t="s">
        <v>59</v>
      </c>
      <c r="BJ4" s="12" t="s">
        <v>60</v>
      </c>
      <c r="BK4" s="12" t="s">
        <v>61</v>
      </c>
      <c r="BL4" s="12" t="s">
        <v>62</v>
      </c>
      <c r="BM4" s="12" t="s">
        <v>63</v>
      </c>
      <c r="BN4" s="12" t="s">
        <v>64</v>
      </c>
      <c r="BO4" s="12" t="s">
        <v>65</v>
      </c>
      <c r="BP4" s="12" t="s">
        <v>66</v>
      </c>
      <c r="BQ4" s="12" t="s">
        <v>67</v>
      </c>
      <c r="BR4" s="12" t="s">
        <v>68</v>
      </c>
      <c r="BS4" s="12" t="s">
        <v>69</v>
      </c>
      <c r="BT4" s="12" t="s">
        <v>70</v>
      </c>
      <c r="BU4" s="12" t="s">
        <v>71</v>
      </c>
      <c r="BV4" s="12" t="s">
        <v>72</v>
      </c>
      <c r="BW4" s="12" t="s">
        <v>73</v>
      </c>
      <c r="BX4" s="12" t="s">
        <v>74</v>
      </c>
      <c r="BY4" s="12" t="s">
        <v>75</v>
      </c>
      <c r="BZ4" s="12" t="s">
        <v>76</v>
      </c>
      <c r="CA4" s="12" t="s">
        <v>77</v>
      </c>
      <c r="CB4" s="12" t="s">
        <v>78</v>
      </c>
      <c r="CC4" s="12" t="s">
        <v>79</v>
      </c>
      <c r="CD4" s="12" t="s">
        <v>80</v>
      </c>
      <c r="CE4" s="12" t="s">
        <v>81</v>
      </c>
      <c r="CF4" s="12" t="s">
        <v>82</v>
      </c>
      <c r="CG4" s="12" t="s">
        <v>83</v>
      </c>
      <c r="CH4" s="12" t="s">
        <v>84</v>
      </c>
      <c r="CI4" s="12" t="s">
        <v>85</v>
      </c>
      <c r="CJ4" s="12" t="s">
        <v>86</v>
      </c>
      <c r="CK4" s="12" t="s">
        <v>87</v>
      </c>
      <c r="CL4" s="12" t="s">
        <v>88</v>
      </c>
      <c r="CM4" s="12" t="s">
        <v>89</v>
      </c>
      <c r="CN4" s="12" t="s">
        <v>90</v>
      </c>
      <c r="CO4" s="12" t="s">
        <v>91</v>
      </c>
      <c r="CP4" s="42" t="s">
        <v>92</v>
      </c>
      <c r="CQ4" s="61" t="s">
        <v>93</v>
      </c>
      <c r="CR4" s="61" t="s">
        <v>94</v>
      </c>
      <c r="CS4" s="12" t="s">
        <v>95</v>
      </c>
      <c r="CT4" s="12" t="s">
        <v>96</v>
      </c>
      <c r="CU4" s="12" t="s">
        <v>97</v>
      </c>
      <c r="CV4" s="12" t="s">
        <v>98</v>
      </c>
      <c r="CW4" s="12" t="s">
        <v>99</v>
      </c>
      <c r="CX4" s="12" t="s">
        <v>100</v>
      </c>
      <c r="CY4" s="12" t="s">
        <v>95</v>
      </c>
      <c r="CZ4" s="12" t="s">
        <v>101</v>
      </c>
      <c r="DA4" s="12" t="s">
        <v>98</v>
      </c>
      <c r="DB4" s="12" t="s">
        <v>99</v>
      </c>
      <c r="DC4" s="12" t="s">
        <v>102</v>
      </c>
      <c r="DD4" s="12" t="s">
        <v>95</v>
      </c>
      <c r="DE4" s="12" t="s">
        <v>96</v>
      </c>
      <c r="DF4" s="12" t="s">
        <v>101</v>
      </c>
      <c r="DG4" s="12" t="s">
        <v>98</v>
      </c>
      <c r="DH4" s="12" t="s">
        <v>99</v>
      </c>
      <c r="DI4" s="12" t="s">
        <v>103</v>
      </c>
      <c r="DJ4" s="61" t="s">
        <v>104</v>
      </c>
      <c r="DK4" s="12" t="s">
        <v>105</v>
      </c>
      <c r="DL4" s="12" t="s">
        <v>106</v>
      </c>
      <c r="DM4" s="12" t="s">
        <v>107</v>
      </c>
      <c r="DN4" s="12" t="s">
        <v>108</v>
      </c>
      <c r="DO4" s="12" t="s">
        <v>109</v>
      </c>
      <c r="DP4" s="12" t="s">
        <v>110</v>
      </c>
      <c r="DQ4" s="12" t="s">
        <v>111</v>
      </c>
      <c r="DR4" s="12" t="s">
        <v>112</v>
      </c>
      <c r="DS4" s="12" t="s">
        <v>113</v>
      </c>
      <c r="DT4" s="12" t="s">
        <v>114</v>
      </c>
      <c r="DU4" s="43" t="s">
        <v>115</v>
      </c>
      <c r="DV4" s="43" t="s">
        <v>116</v>
      </c>
      <c r="DW4" s="12" t="s">
        <v>117</v>
      </c>
      <c r="DX4" s="12" t="s">
        <v>95</v>
      </c>
      <c r="DY4" s="12" t="s">
        <v>118</v>
      </c>
      <c r="DZ4" s="12" t="s">
        <v>97</v>
      </c>
      <c r="EA4" s="12" t="s">
        <v>119</v>
      </c>
      <c r="EB4" s="12" t="s">
        <v>120</v>
      </c>
      <c r="EC4" s="12" t="s">
        <v>98</v>
      </c>
      <c r="ED4" s="12" t="s">
        <v>99</v>
      </c>
      <c r="EE4" s="12" t="s">
        <v>121</v>
      </c>
      <c r="EF4" s="12" t="s">
        <v>122</v>
      </c>
      <c r="EG4" s="12" t="s">
        <v>123</v>
      </c>
      <c r="EH4" s="12" t="s">
        <v>99</v>
      </c>
      <c r="EI4" s="12" t="s">
        <v>124</v>
      </c>
      <c r="EJ4" s="12" t="s">
        <v>125</v>
      </c>
      <c r="EK4" s="12" t="s">
        <v>126</v>
      </c>
      <c r="EL4" s="12" t="s">
        <v>127</v>
      </c>
      <c r="EM4" s="12" t="s">
        <v>128</v>
      </c>
      <c r="EN4" s="12" t="s">
        <v>129</v>
      </c>
      <c r="EO4" s="12" t="s">
        <v>130</v>
      </c>
      <c r="EP4" s="12" t="s">
        <v>131</v>
      </c>
      <c r="EQ4" s="12" t="s">
        <v>132</v>
      </c>
      <c r="ER4" s="12" t="s">
        <v>133</v>
      </c>
      <c r="ES4" s="12" t="s">
        <v>134</v>
      </c>
      <c r="ET4" s="12" t="s">
        <v>135</v>
      </c>
      <c r="EU4" s="12" t="s">
        <v>136</v>
      </c>
      <c r="EV4" s="12" t="s">
        <v>137</v>
      </c>
      <c r="EW4" s="12" t="s">
        <v>138</v>
      </c>
      <c r="EX4" s="12" t="s">
        <v>139</v>
      </c>
      <c r="EY4" s="12" t="s">
        <v>140</v>
      </c>
      <c r="EZ4" s="12" t="s">
        <v>141</v>
      </c>
      <c r="FA4" s="12" t="s">
        <v>142</v>
      </c>
      <c r="FB4" s="12" t="s">
        <v>143</v>
      </c>
      <c r="FC4" s="12" t="s">
        <v>144</v>
      </c>
      <c r="FD4" s="12" t="s">
        <v>145</v>
      </c>
      <c r="FE4" s="12" t="s">
        <v>146</v>
      </c>
      <c r="FF4" s="12" t="s">
        <v>147</v>
      </c>
      <c r="FG4" s="12" t="s">
        <v>148</v>
      </c>
      <c r="FH4" s="12" t="s">
        <v>149</v>
      </c>
      <c r="FI4" s="12" t="s">
        <v>150</v>
      </c>
      <c r="FJ4" s="12" t="s">
        <v>151</v>
      </c>
      <c r="FK4" s="12" t="s">
        <v>152</v>
      </c>
      <c r="FL4" s="12" t="s">
        <v>153</v>
      </c>
      <c r="FM4" s="12" t="s">
        <v>154</v>
      </c>
      <c r="FN4" s="12" t="s">
        <v>155</v>
      </c>
      <c r="FO4" s="12" t="s">
        <v>156</v>
      </c>
      <c r="FP4" s="12" t="s">
        <v>157</v>
      </c>
      <c r="FQ4" s="12" t="s">
        <v>158</v>
      </c>
      <c r="FR4" s="12" t="s">
        <v>159</v>
      </c>
      <c r="FS4" s="12" t="s">
        <v>160</v>
      </c>
      <c r="FT4" s="12" t="s">
        <v>161</v>
      </c>
      <c r="FU4" s="12" t="s">
        <v>162</v>
      </c>
      <c r="FV4" s="12" t="s">
        <v>163</v>
      </c>
      <c r="FW4" s="12" t="s">
        <v>164</v>
      </c>
      <c r="FX4" s="12" t="s">
        <v>165</v>
      </c>
      <c r="FY4" s="12" t="s">
        <v>166</v>
      </c>
      <c r="FZ4" s="12" t="s">
        <v>167</v>
      </c>
      <c r="GA4" s="12" t="s">
        <v>168</v>
      </c>
      <c r="GB4" s="12" t="s">
        <v>169</v>
      </c>
      <c r="GC4" s="12" t="s">
        <v>170</v>
      </c>
      <c r="GD4" s="12" t="s">
        <v>171</v>
      </c>
      <c r="GE4" s="12" t="s">
        <v>172</v>
      </c>
      <c r="GF4" s="12" t="s">
        <v>173</v>
      </c>
      <c r="GG4" s="12" t="s">
        <v>174</v>
      </c>
      <c r="GH4" s="12" t="s">
        <v>175</v>
      </c>
      <c r="GI4" s="12" t="s">
        <v>176</v>
      </c>
      <c r="GJ4" s="12" t="s">
        <v>177</v>
      </c>
      <c r="GK4" s="12" t="s">
        <v>178</v>
      </c>
      <c r="GL4" s="12" t="s">
        <v>179</v>
      </c>
      <c r="GM4" s="12" t="s">
        <v>180</v>
      </c>
      <c r="GN4" s="12" t="s">
        <v>181</v>
      </c>
      <c r="GO4" s="12" t="s">
        <v>182</v>
      </c>
      <c r="GP4" s="12" t="s">
        <v>183</v>
      </c>
      <c r="GQ4" s="12" t="s">
        <v>184</v>
      </c>
      <c r="GR4" s="12" t="s">
        <v>185</v>
      </c>
      <c r="GS4" s="12" t="s">
        <v>186</v>
      </c>
      <c r="GT4" s="12" t="s">
        <v>187</v>
      </c>
      <c r="GU4" s="12" t="s">
        <v>188</v>
      </c>
      <c r="GV4" s="12" t="s">
        <v>189</v>
      </c>
      <c r="GW4" s="12" t="s">
        <v>190</v>
      </c>
      <c r="GX4" s="12" t="s">
        <v>191</v>
      </c>
      <c r="GY4" s="12" t="s">
        <v>192</v>
      </c>
      <c r="GZ4" s="12" t="s">
        <v>193</v>
      </c>
      <c r="HA4" s="12" t="s">
        <v>194</v>
      </c>
    </row>
    <row r="5" spans="1:209" s="74" customFormat="1" x14ac:dyDescent="0.25"/>
    <row r="7" spans="1:209" x14ac:dyDescent="0.25">
      <c r="A7" s="3" t="str">
        <f>CONCATENATE("Paste ", B7, " data on line ", ROW(A9))</f>
        <v>Paste 2018 data on line 9</v>
      </c>
      <c r="B7" s="44">
        <f>B3-1</f>
        <v>2018</v>
      </c>
      <c r="C7" s="3"/>
      <c r="D7" s="3"/>
      <c r="E7" s="3"/>
      <c r="F7" s="3"/>
      <c r="G7" s="3"/>
    </row>
    <row r="8" spans="1:209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34" t="s">
        <v>197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19</v>
      </c>
      <c r="V8" s="12" t="s">
        <v>20</v>
      </c>
      <c r="W8" s="12" t="s">
        <v>21</v>
      </c>
      <c r="X8" s="12" t="s">
        <v>22</v>
      </c>
      <c r="Y8" s="12" t="s">
        <v>23</v>
      </c>
      <c r="Z8" s="12" t="s">
        <v>24</v>
      </c>
      <c r="AA8" s="12" t="s">
        <v>25</v>
      </c>
      <c r="AB8" s="12" t="s">
        <v>26</v>
      </c>
      <c r="AC8" s="12" t="s">
        <v>27</v>
      </c>
      <c r="AD8" s="12" t="s">
        <v>28</v>
      </c>
      <c r="AE8" s="12" t="s">
        <v>29</v>
      </c>
      <c r="AF8" s="12" t="s">
        <v>30</v>
      </c>
      <c r="AG8" s="12" t="s">
        <v>31</v>
      </c>
      <c r="AH8" s="12" t="s">
        <v>33</v>
      </c>
      <c r="AI8" s="12" t="s">
        <v>34</v>
      </c>
      <c r="AJ8" s="12" t="s">
        <v>35</v>
      </c>
      <c r="AK8" s="12" t="s">
        <v>36</v>
      </c>
      <c r="AL8" s="12" t="s">
        <v>37</v>
      </c>
      <c r="AM8" s="12" t="s">
        <v>38</v>
      </c>
      <c r="AN8" s="12" t="s">
        <v>39</v>
      </c>
      <c r="AO8" s="12" t="s">
        <v>40</v>
      </c>
      <c r="AP8" s="12" t="s">
        <v>41</v>
      </c>
      <c r="AQ8" s="12" t="s">
        <v>42</v>
      </c>
      <c r="AR8" s="12" t="s">
        <v>43</v>
      </c>
      <c r="AS8" s="12" t="s">
        <v>44</v>
      </c>
      <c r="AT8" s="12" t="s">
        <v>45</v>
      </c>
      <c r="AU8" s="12" t="s">
        <v>46</v>
      </c>
      <c r="AV8" s="12" t="s">
        <v>47</v>
      </c>
      <c r="AW8" s="12" t="s">
        <v>198</v>
      </c>
      <c r="AX8" s="12" t="s">
        <v>199</v>
      </c>
      <c r="AY8" s="12" t="s">
        <v>200</v>
      </c>
      <c r="AZ8" s="12" t="s">
        <v>201</v>
      </c>
      <c r="BA8" s="12" t="s">
        <v>55</v>
      </c>
      <c r="BB8" s="12" t="s">
        <v>56</v>
      </c>
      <c r="BC8" s="12" t="s">
        <v>57</v>
      </c>
      <c r="BD8" s="12" t="s">
        <v>58</v>
      </c>
      <c r="BE8" s="12" t="s">
        <v>59</v>
      </c>
      <c r="BF8" s="12" t="s">
        <v>60</v>
      </c>
      <c r="BG8" s="12" t="s">
        <v>61</v>
      </c>
      <c r="BH8" s="12" t="s">
        <v>62</v>
      </c>
      <c r="BI8" s="12" t="s">
        <v>63</v>
      </c>
      <c r="BJ8" s="12" t="s">
        <v>64</v>
      </c>
      <c r="BK8" s="12" t="s">
        <v>65</v>
      </c>
      <c r="BL8" s="12" t="s">
        <v>66</v>
      </c>
      <c r="BM8" s="12" t="s">
        <v>67</v>
      </c>
      <c r="BN8" s="12" t="s">
        <v>68</v>
      </c>
      <c r="BO8" s="12" t="s">
        <v>69</v>
      </c>
      <c r="BP8" s="12" t="s">
        <v>70</v>
      </c>
      <c r="BQ8" s="12" t="s">
        <v>71</v>
      </c>
      <c r="BR8" s="12" t="s">
        <v>72</v>
      </c>
      <c r="BS8" s="12" t="s">
        <v>73</v>
      </c>
      <c r="BT8" s="12" t="s">
        <v>74</v>
      </c>
      <c r="BU8" s="12" t="s">
        <v>75</v>
      </c>
      <c r="BV8" s="12" t="s">
        <v>76</v>
      </c>
      <c r="BW8" s="12" t="s">
        <v>77</v>
      </c>
      <c r="BX8" s="12" t="s">
        <v>78</v>
      </c>
      <c r="BY8" s="12" t="s">
        <v>79</v>
      </c>
      <c r="BZ8" s="12" t="s">
        <v>80</v>
      </c>
      <c r="CA8" s="12" t="s">
        <v>81</v>
      </c>
      <c r="CB8" s="12" t="s">
        <v>82</v>
      </c>
      <c r="CC8" s="12" t="s">
        <v>83</v>
      </c>
      <c r="CD8" s="12" t="s">
        <v>84</v>
      </c>
      <c r="CE8" s="12" t="s">
        <v>85</v>
      </c>
      <c r="CF8" s="12" t="s">
        <v>86</v>
      </c>
      <c r="CG8" s="12" t="s">
        <v>87</v>
      </c>
      <c r="CH8" s="12" t="s">
        <v>88</v>
      </c>
      <c r="CI8" s="12" t="s">
        <v>202</v>
      </c>
      <c r="CJ8" s="12" t="s">
        <v>90</v>
      </c>
      <c r="CK8" s="12" t="s">
        <v>91</v>
      </c>
      <c r="CL8" s="42" t="s">
        <v>203</v>
      </c>
      <c r="CM8" s="61" t="s">
        <v>93</v>
      </c>
      <c r="CN8" s="61" t="s">
        <v>94</v>
      </c>
      <c r="CO8" s="12" t="s">
        <v>95</v>
      </c>
      <c r="CP8" s="12" t="s">
        <v>96</v>
      </c>
      <c r="CQ8" s="12" t="s">
        <v>97</v>
      </c>
      <c r="CR8" s="12" t="s">
        <v>98</v>
      </c>
      <c r="CS8" s="12" t="s">
        <v>99</v>
      </c>
      <c r="CT8" s="12" t="s">
        <v>100</v>
      </c>
      <c r="CU8" s="12" t="s">
        <v>95</v>
      </c>
      <c r="CV8" s="12" t="s">
        <v>101</v>
      </c>
      <c r="CW8" s="12" t="s">
        <v>99</v>
      </c>
      <c r="CX8" s="12" t="s">
        <v>102</v>
      </c>
      <c r="CY8" s="12" t="s">
        <v>95</v>
      </c>
      <c r="CZ8" s="12" t="s">
        <v>96</v>
      </c>
      <c r="DA8" s="12" t="s">
        <v>101</v>
      </c>
      <c r="DB8" s="12" t="s">
        <v>98</v>
      </c>
      <c r="DC8" s="12" t="s">
        <v>99</v>
      </c>
      <c r="DD8" s="12" t="s">
        <v>103</v>
      </c>
      <c r="DE8" s="61" t="s">
        <v>104</v>
      </c>
      <c r="DF8" s="12" t="s">
        <v>105</v>
      </c>
      <c r="DG8" s="12" t="s">
        <v>106</v>
      </c>
      <c r="DH8" s="12" t="s">
        <v>107</v>
      </c>
      <c r="DI8" s="12" t="s">
        <v>108</v>
      </c>
      <c r="DJ8" s="12" t="s">
        <v>109</v>
      </c>
      <c r="DK8" s="12" t="s">
        <v>110</v>
      </c>
      <c r="DL8" s="12" t="s">
        <v>111</v>
      </c>
      <c r="DM8" s="12" t="s">
        <v>204</v>
      </c>
      <c r="DN8" s="12" t="s">
        <v>113</v>
      </c>
      <c r="DO8" s="43" t="s">
        <v>115</v>
      </c>
      <c r="DP8" s="43" t="s">
        <v>116</v>
      </c>
      <c r="DQ8" s="12" t="s">
        <v>117</v>
      </c>
      <c r="DR8" s="12" t="s">
        <v>118</v>
      </c>
      <c r="DS8" s="12" t="s">
        <v>95</v>
      </c>
      <c r="DT8" s="12" t="s">
        <v>97</v>
      </c>
      <c r="DU8" s="12" t="s">
        <v>120</v>
      </c>
      <c r="DV8" s="12" t="s">
        <v>119</v>
      </c>
      <c r="DW8" s="12" t="s">
        <v>98</v>
      </c>
      <c r="DX8" s="12" t="s">
        <v>99</v>
      </c>
      <c r="DY8" s="12" t="s">
        <v>121</v>
      </c>
      <c r="DZ8" s="12" t="s">
        <v>122</v>
      </c>
      <c r="EA8" s="12" t="s">
        <v>205</v>
      </c>
      <c r="EB8" s="12" t="s">
        <v>99</v>
      </c>
      <c r="EC8" s="12" t="s">
        <v>124</v>
      </c>
      <c r="ED8" s="12" t="s">
        <v>126</v>
      </c>
      <c r="EE8" s="12" t="s">
        <v>125</v>
      </c>
      <c r="EF8" s="12" t="s">
        <v>127</v>
      </c>
      <c r="EG8" s="12" t="s">
        <v>128</v>
      </c>
      <c r="EH8" s="12" t="s">
        <v>206</v>
      </c>
      <c r="EI8" s="12" t="s">
        <v>131</v>
      </c>
      <c r="EJ8" s="12" t="s">
        <v>132</v>
      </c>
      <c r="EK8" s="12" t="s">
        <v>133</v>
      </c>
      <c r="EL8" s="12" t="s">
        <v>207</v>
      </c>
      <c r="EM8" s="12" t="s">
        <v>136</v>
      </c>
      <c r="EN8" s="12" t="s">
        <v>137</v>
      </c>
      <c r="EO8" s="12" t="s">
        <v>208</v>
      </c>
      <c r="EP8" s="12" t="s">
        <v>209</v>
      </c>
      <c r="EQ8" s="12" t="s">
        <v>138</v>
      </c>
      <c r="ER8" s="12" t="s">
        <v>139</v>
      </c>
      <c r="ES8" s="12" t="s">
        <v>140</v>
      </c>
      <c r="ET8" s="12" t="s">
        <v>141</v>
      </c>
      <c r="EU8" s="12" t="s">
        <v>142</v>
      </c>
      <c r="EV8" s="12" t="s">
        <v>143</v>
      </c>
      <c r="EW8" s="12" t="s">
        <v>144</v>
      </c>
      <c r="EX8" s="12" t="s">
        <v>145</v>
      </c>
      <c r="EY8" s="12" t="s">
        <v>146</v>
      </c>
      <c r="EZ8" s="12" t="s">
        <v>147</v>
      </c>
      <c r="FA8" s="12" t="s">
        <v>148</v>
      </c>
      <c r="FB8" s="12" t="s">
        <v>149</v>
      </c>
      <c r="FC8" s="12" t="s">
        <v>150</v>
      </c>
      <c r="FD8" s="12" t="s">
        <v>151</v>
      </c>
      <c r="FE8" s="12" t="s">
        <v>152</v>
      </c>
      <c r="FF8" s="12" t="s">
        <v>153</v>
      </c>
      <c r="FG8" s="12" t="s">
        <v>154</v>
      </c>
      <c r="FH8" s="12" t="s">
        <v>155</v>
      </c>
      <c r="FI8" s="12" t="s">
        <v>156</v>
      </c>
      <c r="FJ8" s="12" t="s">
        <v>157</v>
      </c>
      <c r="FK8" s="12" t="s">
        <v>158</v>
      </c>
      <c r="FL8" s="12" t="s">
        <v>159</v>
      </c>
      <c r="FM8" s="12" t="s">
        <v>160</v>
      </c>
      <c r="FN8" s="12" t="s">
        <v>161</v>
      </c>
      <c r="FO8" s="12" t="s">
        <v>162</v>
      </c>
      <c r="FP8" s="12" t="s">
        <v>163</v>
      </c>
      <c r="FQ8" s="12" t="s">
        <v>164</v>
      </c>
      <c r="FR8" s="12" t="s">
        <v>165</v>
      </c>
      <c r="FS8" s="12" t="s">
        <v>166</v>
      </c>
      <c r="FT8" s="12" t="s">
        <v>167</v>
      </c>
      <c r="FU8" s="12" t="s">
        <v>168</v>
      </c>
      <c r="FV8" s="12" t="s">
        <v>169</v>
      </c>
      <c r="FW8" s="12" t="s">
        <v>170</v>
      </c>
      <c r="FX8" s="12" t="s">
        <v>171</v>
      </c>
      <c r="FY8" s="12" t="s">
        <v>172</v>
      </c>
      <c r="FZ8" s="12" t="s">
        <v>173</v>
      </c>
      <c r="GA8" s="12" t="s">
        <v>174</v>
      </c>
      <c r="GB8" s="12" t="s">
        <v>175</v>
      </c>
      <c r="GC8" s="12" t="s">
        <v>176</v>
      </c>
      <c r="GD8" s="12" t="s">
        <v>177</v>
      </c>
      <c r="GE8" s="12" t="s">
        <v>178</v>
      </c>
      <c r="GF8" s="12" t="s">
        <v>180</v>
      </c>
      <c r="GG8" s="12" t="s">
        <v>179</v>
      </c>
      <c r="GH8" s="12" t="s">
        <v>181</v>
      </c>
      <c r="GI8" s="12" t="s">
        <v>182</v>
      </c>
      <c r="GJ8" s="12" t="s">
        <v>183</v>
      </c>
      <c r="GK8" s="12" t="s">
        <v>184</v>
      </c>
      <c r="GL8" s="12" t="s">
        <v>185</v>
      </c>
      <c r="GM8" s="12" t="s">
        <v>186</v>
      </c>
      <c r="GN8" s="12" t="s">
        <v>210</v>
      </c>
      <c r="GO8" s="12" t="s">
        <v>188</v>
      </c>
      <c r="GP8" s="12" t="s">
        <v>189</v>
      </c>
      <c r="GQ8" s="12" t="s">
        <v>190</v>
      </c>
      <c r="GR8" s="12" t="s">
        <v>191</v>
      </c>
      <c r="GS8" s="12" t="s">
        <v>192</v>
      </c>
    </row>
    <row r="9" spans="1:209" s="74" customFormat="1" x14ac:dyDescent="0.25"/>
    <row r="11" spans="1:209" x14ac:dyDescent="0.25">
      <c r="A11" s="3" t="str">
        <f>CONCATENATE("Paste ", B11, " data on line ", ROW(A13))</f>
        <v>Paste 2017 data on line 13</v>
      </c>
      <c r="B11" s="44">
        <f>B7-1</f>
        <v>2017</v>
      </c>
      <c r="C11" s="3"/>
      <c r="D11" s="3"/>
      <c r="E11" s="3"/>
      <c r="F11" s="3"/>
      <c r="G11" s="3"/>
    </row>
    <row r="12" spans="1:209" x14ac:dyDescent="0.25">
      <c r="A12" s="12" t="s">
        <v>211</v>
      </c>
      <c r="B12" s="12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34" t="s">
        <v>212</v>
      </c>
      <c r="J12" s="12" t="s">
        <v>8</v>
      </c>
      <c r="K12" s="12" t="s">
        <v>9</v>
      </c>
      <c r="L12" s="12" t="s">
        <v>10</v>
      </c>
      <c r="M12" s="12" t="s">
        <v>11</v>
      </c>
      <c r="N12" s="12" t="s">
        <v>12</v>
      </c>
      <c r="O12" s="12" t="s">
        <v>13</v>
      </c>
      <c r="P12" s="12" t="s">
        <v>14</v>
      </c>
      <c r="Q12" s="12" t="s">
        <v>15</v>
      </c>
      <c r="R12" s="12" t="s">
        <v>16</v>
      </c>
      <c r="S12" s="12" t="s">
        <v>17</v>
      </c>
      <c r="T12" s="12" t="s">
        <v>18</v>
      </c>
      <c r="U12" s="12" t="s">
        <v>19</v>
      </c>
      <c r="V12" s="12" t="s">
        <v>19</v>
      </c>
      <c r="W12" s="12" t="s">
        <v>20</v>
      </c>
      <c r="X12" s="12" t="s">
        <v>21</v>
      </c>
      <c r="Y12" s="12" t="s">
        <v>22</v>
      </c>
      <c r="Z12" s="12" t="s">
        <v>23</v>
      </c>
      <c r="AA12" s="12" t="s">
        <v>24</v>
      </c>
      <c r="AB12" s="12" t="s">
        <v>25</v>
      </c>
      <c r="AC12" s="12" t="s">
        <v>26</v>
      </c>
      <c r="AD12" s="12" t="s">
        <v>27</v>
      </c>
      <c r="AE12" s="12" t="s">
        <v>28</v>
      </c>
      <c r="AF12" s="12" t="s">
        <v>29</v>
      </c>
      <c r="AG12" s="12" t="s">
        <v>30</v>
      </c>
      <c r="AH12" s="12" t="s">
        <v>31</v>
      </c>
      <c r="AI12" s="12" t="s">
        <v>33</v>
      </c>
      <c r="AJ12" s="12" t="s">
        <v>34</v>
      </c>
      <c r="AK12" s="12" t="s">
        <v>35</v>
      </c>
      <c r="AL12" s="12" t="s">
        <v>36</v>
      </c>
      <c r="AM12" s="12" t="s">
        <v>37</v>
      </c>
      <c r="AN12" s="12" t="s">
        <v>38</v>
      </c>
      <c r="AO12" s="12" t="s">
        <v>39</v>
      </c>
      <c r="AP12" s="12" t="s">
        <v>40</v>
      </c>
      <c r="AQ12" s="12" t="s">
        <v>41</v>
      </c>
      <c r="AR12" s="12" t="s">
        <v>42</v>
      </c>
      <c r="AS12" s="12" t="s">
        <v>43</v>
      </c>
      <c r="AT12" s="12" t="s">
        <v>44</v>
      </c>
      <c r="AU12" s="12" t="s">
        <v>45</v>
      </c>
      <c r="AV12" s="12" t="s">
        <v>46</v>
      </c>
      <c r="AW12" s="12" t="s">
        <v>47</v>
      </c>
      <c r="AX12" s="12" t="s">
        <v>213</v>
      </c>
      <c r="AY12" s="12" t="s">
        <v>214</v>
      </c>
      <c r="AZ12" s="12" t="s">
        <v>215</v>
      </c>
      <c r="BA12" s="12" t="s">
        <v>216</v>
      </c>
      <c r="BB12" s="12" t="s">
        <v>55</v>
      </c>
      <c r="BC12" s="12" t="s">
        <v>56</v>
      </c>
      <c r="BD12" s="12" t="s">
        <v>57</v>
      </c>
      <c r="BE12" s="12" t="s">
        <v>58</v>
      </c>
      <c r="BF12" s="12" t="s">
        <v>59</v>
      </c>
      <c r="BG12" s="12" t="s">
        <v>60</v>
      </c>
      <c r="BH12" s="12" t="s">
        <v>61</v>
      </c>
      <c r="BI12" s="12" t="s">
        <v>62</v>
      </c>
      <c r="BJ12" s="12" t="s">
        <v>63</v>
      </c>
      <c r="BK12" s="12" t="s">
        <v>64</v>
      </c>
      <c r="BL12" s="12" t="s">
        <v>65</v>
      </c>
      <c r="BM12" s="12" t="s">
        <v>66</v>
      </c>
      <c r="BN12" s="12" t="s">
        <v>67</v>
      </c>
      <c r="BO12" s="12" t="s">
        <v>68</v>
      </c>
      <c r="BP12" s="12" t="s">
        <v>69</v>
      </c>
      <c r="BQ12" s="12" t="s">
        <v>70</v>
      </c>
      <c r="BR12" s="12" t="s">
        <v>71</v>
      </c>
      <c r="BS12" s="12" t="s">
        <v>72</v>
      </c>
      <c r="BT12" s="12" t="s">
        <v>73</v>
      </c>
      <c r="BU12" s="12" t="s">
        <v>74</v>
      </c>
      <c r="BV12" s="12" t="s">
        <v>75</v>
      </c>
      <c r="BW12" s="12" t="s">
        <v>76</v>
      </c>
      <c r="BX12" s="12" t="s">
        <v>77</v>
      </c>
      <c r="BY12" s="12" t="s">
        <v>78</v>
      </c>
      <c r="BZ12" s="12" t="s">
        <v>79</v>
      </c>
      <c r="CA12" s="12" t="s">
        <v>80</v>
      </c>
      <c r="CB12" s="12" t="s">
        <v>81</v>
      </c>
      <c r="CC12" s="12" t="s">
        <v>82</v>
      </c>
      <c r="CD12" s="12" t="s">
        <v>83</v>
      </c>
      <c r="CE12" s="12" t="s">
        <v>84</v>
      </c>
      <c r="CF12" s="12" t="s">
        <v>85</v>
      </c>
      <c r="CG12" s="12" t="s">
        <v>86</v>
      </c>
      <c r="CH12" s="12" t="s">
        <v>87</v>
      </c>
      <c r="CI12" s="12" t="s">
        <v>88</v>
      </c>
      <c r="CJ12" s="12" t="s">
        <v>217</v>
      </c>
      <c r="CK12" s="12" t="s">
        <v>90</v>
      </c>
      <c r="CL12" s="12" t="s">
        <v>91</v>
      </c>
      <c r="CM12" s="42" t="s">
        <v>218</v>
      </c>
      <c r="CN12" s="61" t="s">
        <v>93</v>
      </c>
      <c r="CO12" s="61" t="s">
        <v>94</v>
      </c>
      <c r="CP12" s="12" t="s">
        <v>95</v>
      </c>
      <c r="CQ12" s="12" t="s">
        <v>96</v>
      </c>
      <c r="CR12" s="12" t="s">
        <v>97</v>
      </c>
      <c r="CS12" s="12" t="s">
        <v>98</v>
      </c>
      <c r="CT12" s="12" t="s">
        <v>99</v>
      </c>
      <c r="CU12" s="12" t="s">
        <v>100</v>
      </c>
      <c r="CV12" s="12" t="s">
        <v>95</v>
      </c>
      <c r="CW12" s="12" t="s">
        <v>101</v>
      </c>
      <c r="CX12" s="12" t="s">
        <v>99</v>
      </c>
      <c r="CY12" s="12" t="s">
        <v>102</v>
      </c>
      <c r="CZ12" s="12" t="s">
        <v>95</v>
      </c>
      <c r="DA12" s="12" t="s">
        <v>96</v>
      </c>
      <c r="DB12" s="12" t="s">
        <v>101</v>
      </c>
      <c r="DC12" s="12" t="s">
        <v>98</v>
      </c>
      <c r="DD12" s="12" t="s">
        <v>99</v>
      </c>
      <c r="DE12" s="12" t="s">
        <v>103</v>
      </c>
      <c r="DF12" s="61" t="s">
        <v>104</v>
      </c>
      <c r="DG12" s="12" t="s">
        <v>105</v>
      </c>
      <c r="DH12" s="12" t="s">
        <v>106</v>
      </c>
      <c r="DI12" s="12" t="s">
        <v>107</v>
      </c>
      <c r="DJ12" s="12" t="s">
        <v>108</v>
      </c>
      <c r="DK12" s="12" t="s">
        <v>109</v>
      </c>
      <c r="DL12" s="12" t="s">
        <v>110</v>
      </c>
      <c r="DM12" s="12" t="s">
        <v>111</v>
      </c>
      <c r="DN12" s="12" t="s">
        <v>204</v>
      </c>
      <c r="DO12" s="12" t="s">
        <v>113</v>
      </c>
      <c r="DP12" s="43" t="s">
        <v>115</v>
      </c>
      <c r="DQ12" s="43" t="s">
        <v>116</v>
      </c>
      <c r="DR12" s="12" t="s">
        <v>117</v>
      </c>
      <c r="DS12" s="12" t="s">
        <v>219</v>
      </c>
      <c r="DT12" s="12" t="s">
        <v>95</v>
      </c>
      <c r="DU12" s="12" t="s">
        <v>97</v>
      </c>
      <c r="DV12" s="12" t="s">
        <v>220</v>
      </c>
      <c r="DW12" s="12" t="s">
        <v>119</v>
      </c>
      <c r="DX12" s="12" t="s">
        <v>98</v>
      </c>
      <c r="DY12" s="12" t="s">
        <v>99</v>
      </c>
      <c r="DZ12" s="12" t="s">
        <v>121</v>
      </c>
      <c r="EA12" s="12" t="s">
        <v>122</v>
      </c>
      <c r="EB12" s="12" t="s">
        <v>205</v>
      </c>
      <c r="EC12" s="12" t="s">
        <v>99</v>
      </c>
      <c r="ED12" s="12" t="s">
        <v>124</v>
      </c>
      <c r="EE12" s="12" t="s">
        <v>126</v>
      </c>
      <c r="EF12" s="12" t="s">
        <v>125</v>
      </c>
      <c r="EG12" s="12" t="s">
        <v>127</v>
      </c>
      <c r="EH12" s="12" t="s">
        <v>128</v>
      </c>
      <c r="EI12" s="12" t="s">
        <v>206</v>
      </c>
      <c r="EJ12" s="12" t="s">
        <v>131</v>
      </c>
      <c r="EK12" s="12" t="s">
        <v>132</v>
      </c>
      <c r="EL12" s="12" t="s">
        <v>133</v>
      </c>
      <c r="EM12" s="12" t="s">
        <v>207</v>
      </c>
      <c r="EN12" s="12" t="s">
        <v>136</v>
      </c>
      <c r="EO12" s="12" t="s">
        <v>137</v>
      </c>
      <c r="EP12" s="12" t="s">
        <v>208</v>
      </c>
      <c r="EQ12" s="12" t="s">
        <v>209</v>
      </c>
      <c r="ER12" s="12" t="s">
        <v>138</v>
      </c>
      <c r="ES12" s="12" t="s">
        <v>139</v>
      </c>
      <c r="ET12" s="12" t="s">
        <v>140</v>
      </c>
      <c r="EU12" s="12" t="s">
        <v>141</v>
      </c>
      <c r="EV12" s="12" t="s">
        <v>142</v>
      </c>
      <c r="EW12" s="12" t="s">
        <v>143</v>
      </c>
      <c r="EX12" s="12" t="s">
        <v>144</v>
      </c>
      <c r="EY12" s="12" t="s">
        <v>145</v>
      </c>
      <c r="EZ12" s="12" t="s">
        <v>146</v>
      </c>
      <c r="FA12" s="12" t="s">
        <v>147</v>
      </c>
      <c r="FB12" s="12" t="s">
        <v>148</v>
      </c>
      <c r="FC12" s="12" t="s">
        <v>149</v>
      </c>
      <c r="FD12" s="12" t="s">
        <v>150</v>
      </c>
      <c r="FE12" s="12" t="s">
        <v>151</v>
      </c>
      <c r="FF12" s="12" t="s">
        <v>152</v>
      </c>
      <c r="FG12" s="12" t="s">
        <v>153</v>
      </c>
      <c r="FH12" s="12" t="s">
        <v>154</v>
      </c>
      <c r="FI12" s="12" t="s">
        <v>155</v>
      </c>
      <c r="FJ12" s="12" t="s">
        <v>156</v>
      </c>
      <c r="FK12" s="12" t="s">
        <v>157</v>
      </c>
      <c r="FL12" s="12" t="s">
        <v>158</v>
      </c>
      <c r="FM12" s="12" t="s">
        <v>159</v>
      </c>
      <c r="FN12" s="12" t="s">
        <v>160</v>
      </c>
      <c r="FO12" s="12" t="s">
        <v>161</v>
      </c>
      <c r="FP12" s="12" t="s">
        <v>162</v>
      </c>
      <c r="FQ12" s="12" t="s">
        <v>163</v>
      </c>
      <c r="FR12" s="12" t="s">
        <v>164</v>
      </c>
      <c r="FS12" s="12" t="s">
        <v>165</v>
      </c>
      <c r="FT12" s="12" t="s">
        <v>166</v>
      </c>
      <c r="FU12" s="12" t="s">
        <v>167</v>
      </c>
      <c r="FV12" s="12" t="s">
        <v>168</v>
      </c>
      <c r="FW12" s="12" t="s">
        <v>169</v>
      </c>
      <c r="FX12" s="12" t="s">
        <v>170</v>
      </c>
      <c r="FY12" s="12" t="s">
        <v>171</v>
      </c>
      <c r="FZ12" s="12" t="s">
        <v>172</v>
      </c>
      <c r="GA12" s="12" t="s">
        <v>173</v>
      </c>
      <c r="GB12" s="12" t="s">
        <v>174</v>
      </c>
      <c r="GC12" s="12" t="s">
        <v>175</v>
      </c>
      <c r="GD12" s="12" t="s">
        <v>176</v>
      </c>
      <c r="GE12" s="12" t="s">
        <v>177</v>
      </c>
      <c r="GF12" s="12" t="s">
        <v>178</v>
      </c>
      <c r="GG12" s="12" t="s">
        <v>180</v>
      </c>
      <c r="GH12" s="12" t="s">
        <v>179</v>
      </c>
      <c r="GI12" s="12" t="s">
        <v>181</v>
      </c>
      <c r="GJ12" s="12" t="s">
        <v>182</v>
      </c>
      <c r="GK12" s="12" t="s">
        <v>183</v>
      </c>
      <c r="GL12" s="12" t="s">
        <v>184</v>
      </c>
      <c r="GM12" s="12" t="s">
        <v>185</v>
      </c>
      <c r="GN12" s="12" t="s">
        <v>186</v>
      </c>
      <c r="GO12" s="12" t="s">
        <v>221</v>
      </c>
      <c r="GP12" s="12" t="s">
        <v>188</v>
      </c>
      <c r="GQ12" s="12" t="s">
        <v>189</v>
      </c>
      <c r="GR12" s="12" t="s">
        <v>190</v>
      </c>
      <c r="GS12" s="12" t="s">
        <v>191</v>
      </c>
      <c r="GT12" s="12" t="s">
        <v>192</v>
      </c>
    </row>
    <row r="13" spans="1:209" s="74" customFormat="1" x14ac:dyDescent="0.25"/>
    <row r="15" spans="1:209" x14ac:dyDescent="0.25">
      <c r="A15" s="3" t="str">
        <f>CONCATENATE("Paste ", B15, " data on line ", ROW(A17))</f>
        <v>Paste 2016 data on line 17</v>
      </c>
      <c r="B15" s="44">
        <f>B11-1</f>
        <v>2016</v>
      </c>
      <c r="C15" s="3"/>
      <c r="D15" s="3"/>
      <c r="E15" s="3"/>
      <c r="F15" s="3"/>
      <c r="G15" s="3"/>
    </row>
    <row r="16" spans="1:209" x14ac:dyDescent="0.25">
      <c r="A16" s="12" t="s">
        <v>0</v>
      </c>
      <c r="B16" s="12" t="s">
        <v>1</v>
      </c>
      <c r="C16" s="12" t="s">
        <v>2</v>
      </c>
      <c r="D16" s="12" t="s">
        <v>3</v>
      </c>
      <c r="E16" s="12" t="s">
        <v>4</v>
      </c>
      <c r="F16" s="12" t="s">
        <v>5</v>
      </c>
      <c r="G16" s="12" t="s">
        <v>6</v>
      </c>
      <c r="H16" s="34" t="s">
        <v>212</v>
      </c>
      <c r="I16" s="12" t="s">
        <v>8</v>
      </c>
      <c r="J16" s="12" t="s">
        <v>9</v>
      </c>
      <c r="K16" s="12" t="s">
        <v>10</v>
      </c>
      <c r="L16" s="12" t="s">
        <v>11</v>
      </c>
      <c r="M16" s="12" t="s">
        <v>12</v>
      </c>
      <c r="N16" s="12" t="s">
        <v>13</v>
      </c>
      <c r="O16" s="12" t="s">
        <v>14</v>
      </c>
      <c r="P16" s="12" t="s">
        <v>15</v>
      </c>
      <c r="Q16" s="12" t="s">
        <v>16</v>
      </c>
      <c r="R16" s="12" t="s">
        <v>17</v>
      </c>
      <c r="S16" s="12" t="s">
        <v>18</v>
      </c>
      <c r="T16" s="12" t="s">
        <v>19</v>
      </c>
      <c r="U16" s="12" t="s">
        <v>19</v>
      </c>
      <c r="V16" s="12" t="s">
        <v>20</v>
      </c>
      <c r="W16" s="12" t="s">
        <v>21</v>
      </c>
      <c r="X16" s="12" t="s">
        <v>22</v>
      </c>
      <c r="Y16" s="12" t="s">
        <v>23</v>
      </c>
      <c r="Z16" s="12" t="s">
        <v>24</v>
      </c>
      <c r="AA16" s="12" t="s">
        <v>25</v>
      </c>
      <c r="AB16" s="12" t="s">
        <v>26</v>
      </c>
      <c r="AC16" s="12" t="s">
        <v>27</v>
      </c>
      <c r="AD16" s="12" t="s">
        <v>28</v>
      </c>
      <c r="AE16" s="12" t="s">
        <v>29</v>
      </c>
      <c r="AF16" s="12" t="s">
        <v>30</v>
      </c>
      <c r="AG16" s="12" t="s">
        <v>31</v>
      </c>
      <c r="AH16" s="12" t="s">
        <v>33</v>
      </c>
      <c r="AI16" s="12" t="s">
        <v>34</v>
      </c>
      <c r="AJ16" s="12" t="s">
        <v>35</v>
      </c>
      <c r="AK16" s="12" t="s">
        <v>36</v>
      </c>
      <c r="AL16" s="12" t="s">
        <v>37</v>
      </c>
      <c r="AM16" s="12" t="s">
        <v>38</v>
      </c>
      <c r="AN16" s="12" t="s">
        <v>39</v>
      </c>
      <c r="AO16" s="12" t="s">
        <v>40</v>
      </c>
      <c r="AP16" s="12" t="s">
        <v>41</v>
      </c>
      <c r="AQ16" s="12" t="s">
        <v>42</v>
      </c>
      <c r="AR16" s="12" t="s">
        <v>43</v>
      </c>
      <c r="AS16" s="12" t="s">
        <v>44</v>
      </c>
      <c r="AT16" s="12" t="s">
        <v>45</v>
      </c>
      <c r="AU16" s="12" t="s">
        <v>46</v>
      </c>
      <c r="AV16" s="12" t="s">
        <v>47</v>
      </c>
      <c r="AW16" s="12" t="s">
        <v>213</v>
      </c>
      <c r="AX16" s="12" t="s">
        <v>214</v>
      </c>
      <c r="AY16" s="12" t="s">
        <v>215</v>
      </c>
      <c r="AZ16" s="12" t="s">
        <v>216</v>
      </c>
      <c r="BA16" s="12" t="s">
        <v>55</v>
      </c>
      <c r="BB16" s="12" t="s">
        <v>56</v>
      </c>
      <c r="BC16" s="12" t="s">
        <v>57</v>
      </c>
      <c r="BD16" s="12" t="s">
        <v>58</v>
      </c>
      <c r="BE16" s="12" t="s">
        <v>59</v>
      </c>
      <c r="BF16" s="12" t="s">
        <v>60</v>
      </c>
      <c r="BG16" s="12" t="s">
        <v>61</v>
      </c>
      <c r="BH16" s="12" t="s">
        <v>62</v>
      </c>
      <c r="BI16" s="12" t="s">
        <v>63</v>
      </c>
      <c r="BJ16" s="12" t="s">
        <v>64</v>
      </c>
      <c r="BK16" s="12" t="s">
        <v>65</v>
      </c>
      <c r="BL16" s="12" t="s">
        <v>66</v>
      </c>
      <c r="BM16" s="12" t="s">
        <v>67</v>
      </c>
      <c r="BN16" s="12" t="s">
        <v>68</v>
      </c>
      <c r="BO16" s="12" t="s">
        <v>69</v>
      </c>
      <c r="BP16" s="12" t="s">
        <v>70</v>
      </c>
      <c r="BQ16" s="12" t="s">
        <v>71</v>
      </c>
      <c r="BR16" s="12" t="s">
        <v>72</v>
      </c>
      <c r="BS16" s="12" t="s">
        <v>73</v>
      </c>
      <c r="BT16" s="12" t="s">
        <v>74</v>
      </c>
      <c r="BU16" s="12" t="s">
        <v>75</v>
      </c>
      <c r="BV16" s="12" t="s">
        <v>76</v>
      </c>
      <c r="BW16" s="12" t="s">
        <v>77</v>
      </c>
      <c r="BX16" s="12" t="s">
        <v>78</v>
      </c>
      <c r="BY16" s="12" t="s">
        <v>79</v>
      </c>
      <c r="BZ16" s="12" t="s">
        <v>80</v>
      </c>
      <c r="CA16" s="12" t="s">
        <v>81</v>
      </c>
      <c r="CB16" s="12" t="s">
        <v>82</v>
      </c>
      <c r="CC16" s="12" t="s">
        <v>83</v>
      </c>
      <c r="CD16" s="12" t="s">
        <v>84</v>
      </c>
      <c r="CE16" s="12" t="s">
        <v>85</v>
      </c>
      <c r="CF16" s="12" t="s">
        <v>86</v>
      </c>
      <c r="CG16" s="12" t="s">
        <v>87</v>
      </c>
      <c r="CH16" s="12" t="s">
        <v>88</v>
      </c>
      <c r="CI16" s="12" t="s">
        <v>222</v>
      </c>
      <c r="CJ16" s="12" t="s">
        <v>90</v>
      </c>
      <c r="CK16" s="12" t="s">
        <v>91</v>
      </c>
      <c r="CL16" s="42" t="s">
        <v>223</v>
      </c>
      <c r="CM16" s="61" t="s">
        <v>93</v>
      </c>
      <c r="CN16" s="61" t="s">
        <v>94</v>
      </c>
      <c r="CO16" s="12" t="s">
        <v>95</v>
      </c>
      <c r="CP16" s="12" t="s">
        <v>96</v>
      </c>
      <c r="CQ16" s="12" t="s">
        <v>97</v>
      </c>
      <c r="CR16" s="12" t="s">
        <v>98</v>
      </c>
      <c r="CS16" s="12" t="s">
        <v>99</v>
      </c>
      <c r="CT16" s="12" t="s">
        <v>100</v>
      </c>
      <c r="CU16" s="12" t="s">
        <v>95</v>
      </c>
      <c r="CV16" s="12" t="s">
        <v>101</v>
      </c>
      <c r="CW16" s="12" t="s">
        <v>99</v>
      </c>
      <c r="CX16" s="12" t="s">
        <v>102</v>
      </c>
      <c r="CY16" s="12" t="s">
        <v>95</v>
      </c>
      <c r="CZ16" s="12" t="s">
        <v>96</v>
      </c>
      <c r="DA16" s="12" t="s">
        <v>101</v>
      </c>
      <c r="DB16" s="12" t="s">
        <v>98</v>
      </c>
      <c r="DC16" s="12" t="s">
        <v>99</v>
      </c>
      <c r="DD16" s="12" t="s">
        <v>103</v>
      </c>
      <c r="DE16" s="61" t="s">
        <v>104</v>
      </c>
      <c r="DF16" s="12" t="s">
        <v>105</v>
      </c>
      <c r="DG16" s="12" t="s">
        <v>106</v>
      </c>
      <c r="DH16" s="12" t="s">
        <v>107</v>
      </c>
      <c r="DI16" s="12" t="s">
        <v>108</v>
      </c>
      <c r="DJ16" s="12" t="s">
        <v>109</v>
      </c>
      <c r="DK16" s="12" t="s">
        <v>110</v>
      </c>
      <c r="DL16" s="12" t="s">
        <v>111</v>
      </c>
      <c r="DM16" s="12" t="s">
        <v>204</v>
      </c>
      <c r="DN16" s="12" t="s">
        <v>113</v>
      </c>
      <c r="DO16" s="43" t="s">
        <v>115</v>
      </c>
      <c r="DP16" s="43" t="s">
        <v>116</v>
      </c>
      <c r="DQ16" s="12" t="s">
        <v>219</v>
      </c>
      <c r="DR16" s="12" t="s">
        <v>95</v>
      </c>
      <c r="DS16" s="12" t="s">
        <v>97</v>
      </c>
      <c r="DT16" s="12" t="s">
        <v>220</v>
      </c>
      <c r="DU16" s="12" t="s">
        <v>119</v>
      </c>
      <c r="DV16" s="12" t="s">
        <v>98</v>
      </c>
      <c r="DW16" s="12" t="s">
        <v>99</v>
      </c>
      <c r="DX16" s="12" t="s">
        <v>121</v>
      </c>
      <c r="DY16" s="12" t="s">
        <v>122</v>
      </c>
      <c r="DZ16" s="12" t="s">
        <v>205</v>
      </c>
      <c r="EA16" s="12" t="s">
        <v>99</v>
      </c>
      <c r="EB16" s="12" t="s">
        <v>124</v>
      </c>
      <c r="EC16" s="12" t="s">
        <v>126</v>
      </c>
      <c r="ED16" s="12" t="s">
        <v>125</v>
      </c>
      <c r="EE16" s="12" t="s">
        <v>127</v>
      </c>
      <c r="EF16" s="12" t="s">
        <v>128</v>
      </c>
      <c r="EG16" s="12" t="s">
        <v>206</v>
      </c>
      <c r="EH16" s="12" t="s">
        <v>131</v>
      </c>
      <c r="EI16" s="12" t="s">
        <v>132</v>
      </c>
      <c r="EJ16" s="12" t="s">
        <v>133</v>
      </c>
      <c r="EK16" s="12" t="s">
        <v>207</v>
      </c>
      <c r="EL16" s="12" t="s">
        <v>136</v>
      </c>
      <c r="EM16" s="12" t="s">
        <v>137</v>
      </c>
      <c r="EN16" s="12" t="s">
        <v>208</v>
      </c>
      <c r="EO16" s="12" t="s">
        <v>209</v>
      </c>
      <c r="EP16" s="12" t="s">
        <v>138</v>
      </c>
      <c r="EQ16" s="12" t="s">
        <v>139</v>
      </c>
      <c r="ER16" s="12" t="s">
        <v>140</v>
      </c>
      <c r="ES16" s="12" t="s">
        <v>141</v>
      </c>
      <c r="ET16" s="12" t="s">
        <v>142</v>
      </c>
      <c r="EU16" s="12" t="s">
        <v>143</v>
      </c>
      <c r="EV16" s="12" t="s">
        <v>144</v>
      </c>
      <c r="EW16" s="12" t="s">
        <v>145</v>
      </c>
      <c r="EX16" s="12" t="s">
        <v>146</v>
      </c>
      <c r="EY16" s="12" t="s">
        <v>147</v>
      </c>
      <c r="EZ16" s="12" t="s">
        <v>148</v>
      </c>
      <c r="FA16" s="12" t="s">
        <v>149</v>
      </c>
      <c r="FB16" s="12" t="s">
        <v>150</v>
      </c>
      <c r="FC16" s="12" t="s">
        <v>180</v>
      </c>
      <c r="FD16" s="12" t="s">
        <v>151</v>
      </c>
      <c r="FE16" s="12" t="s">
        <v>152</v>
      </c>
      <c r="FF16" s="12" t="s">
        <v>153</v>
      </c>
      <c r="FG16" s="12" t="s">
        <v>154</v>
      </c>
      <c r="FH16" s="12" t="s">
        <v>155</v>
      </c>
      <c r="FI16" s="12" t="s">
        <v>156</v>
      </c>
      <c r="FJ16" s="12" t="s">
        <v>157</v>
      </c>
      <c r="FK16" s="12" t="s">
        <v>158</v>
      </c>
      <c r="FL16" s="12" t="s">
        <v>159</v>
      </c>
      <c r="FM16" s="12" t="s">
        <v>160</v>
      </c>
      <c r="FN16" s="12" t="s">
        <v>161</v>
      </c>
      <c r="FO16" s="12" t="s">
        <v>162</v>
      </c>
      <c r="FP16" s="12" t="s">
        <v>163</v>
      </c>
      <c r="FQ16" s="12" t="s">
        <v>164</v>
      </c>
      <c r="FR16" s="12" t="s">
        <v>165</v>
      </c>
      <c r="FS16" s="12" t="s">
        <v>166</v>
      </c>
      <c r="FT16" s="12" t="s">
        <v>167</v>
      </c>
      <c r="FU16" s="12" t="s">
        <v>168</v>
      </c>
      <c r="FV16" s="12" t="s">
        <v>169</v>
      </c>
      <c r="FW16" s="12" t="s">
        <v>170</v>
      </c>
      <c r="FX16" s="12" t="s">
        <v>171</v>
      </c>
      <c r="FY16" s="12" t="s">
        <v>172</v>
      </c>
      <c r="FZ16" s="12" t="s">
        <v>173</v>
      </c>
      <c r="GA16" s="12" t="s">
        <v>174</v>
      </c>
      <c r="GB16" s="12" t="s">
        <v>175</v>
      </c>
      <c r="GC16" s="12" t="s">
        <v>176</v>
      </c>
      <c r="GD16" s="12" t="s">
        <v>177</v>
      </c>
      <c r="GE16" s="12" t="s">
        <v>178</v>
      </c>
      <c r="GF16" s="12" t="s">
        <v>179</v>
      </c>
      <c r="GG16" s="12" t="s">
        <v>181</v>
      </c>
      <c r="GH16" s="12" t="s">
        <v>182</v>
      </c>
      <c r="GI16" s="12" t="s">
        <v>183</v>
      </c>
      <c r="GJ16" s="12" t="s">
        <v>184</v>
      </c>
      <c r="GK16" s="12" t="s">
        <v>185</v>
      </c>
      <c r="GL16" s="12" t="s">
        <v>186</v>
      </c>
      <c r="GM16" s="12" t="s">
        <v>221</v>
      </c>
      <c r="GN16" s="12" t="s">
        <v>188</v>
      </c>
      <c r="GO16" s="12" t="s">
        <v>189</v>
      </c>
      <c r="GP16" s="12" t="s">
        <v>190</v>
      </c>
      <c r="GQ16" s="12" t="s">
        <v>191</v>
      </c>
      <c r="GR16" s="12" t="s">
        <v>192</v>
      </c>
    </row>
    <row r="17" spans="1:334" s="74" customFormat="1" x14ac:dyDescent="0.25">
      <c r="A17" s="75"/>
      <c r="B17" s="75"/>
      <c r="C17" s="75"/>
      <c r="D17" s="75"/>
      <c r="E17" s="75"/>
      <c r="F17" s="75"/>
      <c r="G17" s="75"/>
      <c r="H17" s="76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6"/>
      <c r="Y17" s="75"/>
      <c r="Z17" s="76"/>
      <c r="AA17" s="76"/>
      <c r="AB17" s="76"/>
      <c r="AC17" s="75"/>
      <c r="AD17" s="76"/>
      <c r="AE17" s="76"/>
      <c r="AF17" s="76"/>
      <c r="AG17" s="76"/>
      <c r="AH17" s="75"/>
      <c r="AI17" s="75"/>
      <c r="AJ17" s="75"/>
      <c r="AK17" s="75"/>
      <c r="AL17" s="75"/>
      <c r="AM17" s="76"/>
      <c r="AN17" s="76"/>
      <c r="AO17" s="77"/>
      <c r="AP17" s="77"/>
      <c r="AQ17" s="77"/>
      <c r="AR17" s="77"/>
      <c r="AS17" s="77"/>
      <c r="AT17" s="77"/>
      <c r="AU17" s="77"/>
      <c r="AV17" s="77"/>
      <c r="AW17" s="75"/>
      <c r="AX17" s="75"/>
      <c r="AY17" s="75"/>
      <c r="AZ17" s="75"/>
      <c r="BA17" s="78"/>
      <c r="BB17" s="79"/>
      <c r="BC17" s="78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5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5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5"/>
      <c r="EO17" s="75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5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9"/>
      <c r="GI17" s="79"/>
      <c r="GJ17" s="79"/>
      <c r="GK17" s="79"/>
      <c r="GL17" s="79"/>
      <c r="GM17" s="79"/>
      <c r="GN17" s="80"/>
      <c r="GO17" s="75"/>
      <c r="GP17" s="75"/>
      <c r="GQ17" s="75"/>
      <c r="GR17" s="75"/>
    </row>
    <row r="19" spans="1:334" x14ac:dyDescent="0.25">
      <c r="A19" s="3" t="str">
        <f>CONCATENATE("Paste ", B19, " data on line ", ROW(A21))</f>
        <v>Paste 2015 data on line 21</v>
      </c>
      <c r="B19" s="44">
        <f>B15-1</f>
        <v>2015</v>
      </c>
      <c r="C19" s="3"/>
      <c r="D19" s="3"/>
      <c r="E19" s="3"/>
      <c r="F19" s="3"/>
      <c r="G19" s="3"/>
    </row>
    <row r="20" spans="1:334" x14ac:dyDescent="0.25">
      <c r="A20" s="12" t="s">
        <v>0</v>
      </c>
      <c r="B20" s="12" t="s">
        <v>1</v>
      </c>
      <c r="C20" s="12" t="s">
        <v>2</v>
      </c>
      <c r="D20" s="12" t="s">
        <v>3</v>
      </c>
      <c r="E20" s="12" t="s">
        <v>4</v>
      </c>
      <c r="F20" s="12" t="s">
        <v>5</v>
      </c>
      <c r="G20" s="12" t="s">
        <v>6</v>
      </c>
      <c r="H20" s="34" t="s">
        <v>7</v>
      </c>
      <c r="I20" s="12" t="s">
        <v>8</v>
      </c>
      <c r="J20" s="12" t="s">
        <v>9</v>
      </c>
      <c r="K20" s="12" t="s">
        <v>10</v>
      </c>
      <c r="L20" s="12" t="s">
        <v>11</v>
      </c>
      <c r="M20" s="12" t="s">
        <v>12</v>
      </c>
      <c r="N20" s="12" t="s">
        <v>13</v>
      </c>
      <c r="O20" s="12" t="s">
        <v>14</v>
      </c>
      <c r="P20" s="12" t="s">
        <v>15</v>
      </c>
      <c r="Q20" s="12" t="s">
        <v>16</v>
      </c>
      <c r="R20" s="12" t="s">
        <v>17</v>
      </c>
      <c r="S20" s="12" t="s">
        <v>18</v>
      </c>
      <c r="T20" s="12" t="s">
        <v>19</v>
      </c>
      <c r="U20" s="12" t="s">
        <v>19</v>
      </c>
      <c r="V20" s="12" t="s">
        <v>20</v>
      </c>
      <c r="W20" s="12" t="s">
        <v>21</v>
      </c>
      <c r="X20" s="12" t="s">
        <v>22</v>
      </c>
      <c r="Y20" s="12" t="s">
        <v>23</v>
      </c>
      <c r="Z20" s="12" t="s">
        <v>24</v>
      </c>
      <c r="AA20" s="12" t="s">
        <v>25</v>
      </c>
      <c r="AB20" s="12" t="s">
        <v>26</v>
      </c>
      <c r="AC20" s="12" t="s">
        <v>27</v>
      </c>
      <c r="AD20" s="12" t="s">
        <v>28</v>
      </c>
      <c r="AE20" s="12" t="s">
        <v>29</v>
      </c>
      <c r="AF20" s="12" t="s">
        <v>30</v>
      </c>
      <c r="AG20" s="12" t="s">
        <v>31</v>
      </c>
      <c r="AH20" s="12" t="s">
        <v>32</v>
      </c>
      <c r="AI20" s="12" t="s">
        <v>33</v>
      </c>
      <c r="AJ20" s="12" t="s">
        <v>34</v>
      </c>
      <c r="AK20" s="12" t="s">
        <v>35</v>
      </c>
      <c r="AL20" s="12" t="s">
        <v>36</v>
      </c>
      <c r="AM20" s="12" t="s">
        <v>37</v>
      </c>
      <c r="AN20" s="12" t="s">
        <v>38</v>
      </c>
      <c r="AO20" s="12" t="s">
        <v>39</v>
      </c>
      <c r="AP20" s="12" t="s">
        <v>40</v>
      </c>
      <c r="AQ20" s="12" t="s">
        <v>41</v>
      </c>
      <c r="AR20" s="12" t="s">
        <v>42</v>
      </c>
      <c r="AS20" s="12" t="s">
        <v>43</v>
      </c>
      <c r="AT20" s="12" t="s">
        <v>44</v>
      </c>
      <c r="AU20" s="12" t="s">
        <v>45</v>
      </c>
      <c r="AV20" s="12" t="s">
        <v>46</v>
      </c>
      <c r="AW20" s="12" t="s">
        <v>47</v>
      </c>
      <c r="AX20" s="12" t="s">
        <v>51</v>
      </c>
      <c r="AY20" s="12" t="s">
        <v>52</v>
      </c>
      <c r="AZ20" s="12" t="s">
        <v>53</v>
      </c>
      <c r="BA20" s="12" t="s">
        <v>54</v>
      </c>
      <c r="BB20" s="12" t="s">
        <v>55</v>
      </c>
      <c r="BC20" s="12" t="s">
        <v>56</v>
      </c>
      <c r="BD20" s="12" t="s">
        <v>57</v>
      </c>
      <c r="BE20" s="12" t="s">
        <v>58</v>
      </c>
      <c r="BF20" s="12" t="s">
        <v>59</v>
      </c>
      <c r="BG20" s="12" t="s">
        <v>60</v>
      </c>
      <c r="BH20" s="12" t="s">
        <v>61</v>
      </c>
      <c r="BI20" s="12" t="s">
        <v>62</v>
      </c>
      <c r="BJ20" s="12" t="s">
        <v>63</v>
      </c>
      <c r="BK20" s="12" t="s">
        <v>64</v>
      </c>
      <c r="BL20" s="12" t="s">
        <v>65</v>
      </c>
      <c r="BM20" s="12" t="s">
        <v>66</v>
      </c>
      <c r="BN20" s="12" t="s">
        <v>67</v>
      </c>
      <c r="BO20" s="12" t="s">
        <v>68</v>
      </c>
      <c r="BP20" s="12" t="s">
        <v>69</v>
      </c>
      <c r="BQ20" s="12" t="s">
        <v>70</v>
      </c>
      <c r="BR20" s="12" t="s">
        <v>71</v>
      </c>
      <c r="BS20" s="12" t="s">
        <v>72</v>
      </c>
      <c r="BT20" s="12" t="s">
        <v>73</v>
      </c>
      <c r="BU20" s="12" t="s">
        <v>74</v>
      </c>
      <c r="BV20" s="12" t="s">
        <v>75</v>
      </c>
      <c r="BW20" s="12" t="s">
        <v>76</v>
      </c>
      <c r="BX20" s="12" t="s">
        <v>77</v>
      </c>
      <c r="BY20" s="12" t="s">
        <v>78</v>
      </c>
      <c r="BZ20" s="12" t="s">
        <v>79</v>
      </c>
      <c r="CA20" s="12" t="s">
        <v>80</v>
      </c>
      <c r="CB20" s="12" t="s">
        <v>81</v>
      </c>
      <c r="CC20" s="12" t="s">
        <v>82</v>
      </c>
      <c r="CD20" s="12" t="s">
        <v>83</v>
      </c>
      <c r="CE20" s="12" t="s">
        <v>84</v>
      </c>
      <c r="CF20" s="12" t="s">
        <v>85</v>
      </c>
      <c r="CG20" s="12" t="s">
        <v>86</v>
      </c>
      <c r="CH20" s="12" t="s">
        <v>87</v>
      </c>
      <c r="CI20" s="12" t="s">
        <v>88</v>
      </c>
      <c r="CJ20" s="12" t="s">
        <v>224</v>
      </c>
      <c r="CK20" s="12" t="s">
        <v>90</v>
      </c>
      <c r="CL20" s="12" t="s">
        <v>91</v>
      </c>
      <c r="CM20" s="42" t="s">
        <v>225</v>
      </c>
      <c r="CN20" s="61" t="s">
        <v>93</v>
      </c>
      <c r="CO20" s="61" t="s">
        <v>94</v>
      </c>
      <c r="CP20" s="12" t="s">
        <v>226</v>
      </c>
      <c r="CQ20" s="12" t="s">
        <v>96</v>
      </c>
      <c r="CR20" s="12" t="s">
        <v>101</v>
      </c>
      <c r="CS20" s="12" t="s">
        <v>98</v>
      </c>
      <c r="CT20" s="12" t="s">
        <v>99</v>
      </c>
      <c r="CU20" s="12" t="s">
        <v>100</v>
      </c>
      <c r="CV20" s="12" t="s">
        <v>226</v>
      </c>
      <c r="CW20" s="12" t="s">
        <v>101</v>
      </c>
      <c r="CX20" s="12" t="s">
        <v>98</v>
      </c>
      <c r="CY20" s="12" t="s">
        <v>99</v>
      </c>
      <c r="CZ20" s="12" t="s">
        <v>102</v>
      </c>
      <c r="DA20" s="12" t="s">
        <v>226</v>
      </c>
      <c r="DB20" s="12" t="s">
        <v>96</v>
      </c>
      <c r="DC20" s="12" t="s">
        <v>101</v>
      </c>
      <c r="DD20" s="12" t="s">
        <v>98</v>
      </c>
      <c r="DE20" s="12" t="s">
        <v>99</v>
      </c>
      <c r="DF20" s="12" t="s">
        <v>103</v>
      </c>
      <c r="DG20" s="61" t="s">
        <v>104</v>
      </c>
      <c r="DH20" s="12" t="s">
        <v>227</v>
      </c>
      <c r="DI20" s="12" t="s">
        <v>228</v>
      </c>
      <c r="DJ20" s="12" t="s">
        <v>229</v>
      </c>
      <c r="DK20" s="12" t="s">
        <v>105</v>
      </c>
      <c r="DL20" s="12" t="s">
        <v>106</v>
      </c>
      <c r="DM20" s="12" t="s">
        <v>107</v>
      </c>
      <c r="DN20" s="12" t="s">
        <v>108</v>
      </c>
      <c r="DO20" s="12" t="s">
        <v>109</v>
      </c>
      <c r="DP20" s="12" t="s">
        <v>110</v>
      </c>
      <c r="DQ20" s="12" t="s">
        <v>111</v>
      </c>
      <c r="DR20" s="12" t="s">
        <v>204</v>
      </c>
      <c r="DS20" s="12" t="s">
        <v>113</v>
      </c>
      <c r="DT20" s="43" t="s">
        <v>115</v>
      </c>
      <c r="DU20" s="43" t="s">
        <v>116</v>
      </c>
      <c r="DV20" s="12" t="s">
        <v>230</v>
      </c>
      <c r="DW20" s="12" t="s">
        <v>231</v>
      </c>
      <c r="DX20" s="12" t="s">
        <v>232</v>
      </c>
      <c r="DY20" s="12" t="s">
        <v>233</v>
      </c>
      <c r="DZ20" s="12" t="s">
        <v>234</v>
      </c>
      <c r="EA20" s="12" t="s">
        <v>235</v>
      </c>
      <c r="EB20" s="12" t="s">
        <v>236</v>
      </c>
      <c r="EC20" s="12" t="s">
        <v>237</v>
      </c>
      <c r="ED20" s="12" t="s">
        <v>238</v>
      </c>
      <c r="EE20" s="12" t="s">
        <v>239</v>
      </c>
      <c r="EF20" s="12" t="s">
        <v>240</v>
      </c>
      <c r="EG20" s="12" t="s">
        <v>241</v>
      </c>
      <c r="EH20" s="12" t="s">
        <v>242</v>
      </c>
      <c r="EI20" s="12" t="s">
        <v>243</v>
      </c>
      <c r="EJ20" s="12" t="s">
        <v>244</v>
      </c>
      <c r="EK20" s="12" t="s">
        <v>128</v>
      </c>
      <c r="EL20" s="12" t="s">
        <v>206</v>
      </c>
      <c r="EM20" s="12" t="s">
        <v>131</v>
      </c>
      <c r="EN20" s="12" t="s">
        <v>132</v>
      </c>
      <c r="EO20" s="12" t="s">
        <v>133</v>
      </c>
      <c r="EP20" s="12" t="s">
        <v>207</v>
      </c>
      <c r="EQ20" s="12" t="s">
        <v>136</v>
      </c>
      <c r="ER20" s="12" t="s">
        <v>137</v>
      </c>
      <c r="ES20" s="12" t="s">
        <v>245</v>
      </c>
      <c r="ET20" s="12" t="s">
        <v>246</v>
      </c>
      <c r="EU20" s="12" t="s">
        <v>247</v>
      </c>
      <c r="EV20" s="12" t="s">
        <v>248</v>
      </c>
      <c r="EW20" s="12" t="s">
        <v>249</v>
      </c>
      <c r="EX20" s="12" t="s">
        <v>208</v>
      </c>
      <c r="EY20" s="12" t="s">
        <v>152</v>
      </c>
      <c r="EZ20" s="12" t="s">
        <v>153</v>
      </c>
      <c r="FA20" s="12" t="s">
        <v>154</v>
      </c>
      <c r="FB20" s="12" t="s">
        <v>155</v>
      </c>
      <c r="FC20" s="12" t="s">
        <v>156</v>
      </c>
      <c r="FD20" s="12" t="s">
        <v>157</v>
      </c>
      <c r="FE20" s="12" t="s">
        <v>158</v>
      </c>
      <c r="FF20" s="12" t="s">
        <v>159</v>
      </c>
      <c r="FG20" s="12" t="s">
        <v>160</v>
      </c>
      <c r="FH20" s="12" t="s">
        <v>161</v>
      </c>
      <c r="FI20" s="12" t="s">
        <v>162</v>
      </c>
      <c r="FJ20" s="12" t="s">
        <v>163</v>
      </c>
      <c r="FK20" s="12" t="s">
        <v>166</v>
      </c>
      <c r="FL20" s="12" t="s">
        <v>167</v>
      </c>
      <c r="FM20" s="12" t="s">
        <v>138</v>
      </c>
      <c r="FN20" s="12" t="s">
        <v>139</v>
      </c>
      <c r="FO20" s="12" t="s">
        <v>146</v>
      </c>
      <c r="FP20" s="12" t="s">
        <v>147</v>
      </c>
      <c r="FQ20" s="12" t="s">
        <v>250</v>
      </c>
      <c r="FR20" s="12" t="s">
        <v>251</v>
      </c>
      <c r="FS20" s="12" t="s">
        <v>252</v>
      </c>
      <c r="FT20" s="12" t="s">
        <v>253</v>
      </c>
      <c r="FU20" s="12" t="s">
        <v>168</v>
      </c>
      <c r="FV20" s="12" t="s">
        <v>169</v>
      </c>
      <c r="FW20" s="12" t="s">
        <v>170</v>
      </c>
      <c r="FX20" s="12" t="s">
        <v>171</v>
      </c>
      <c r="FY20" s="12" t="s">
        <v>254</v>
      </c>
      <c r="FZ20" s="12" t="s">
        <v>173</v>
      </c>
      <c r="GA20" s="12" t="s">
        <v>174</v>
      </c>
      <c r="GB20" s="12" t="s">
        <v>175</v>
      </c>
      <c r="GC20" s="12" t="s">
        <v>176</v>
      </c>
      <c r="GD20" s="12" t="s">
        <v>177</v>
      </c>
      <c r="GE20" s="12" t="s">
        <v>178</v>
      </c>
      <c r="GF20" s="12" t="s">
        <v>179</v>
      </c>
      <c r="GG20" s="12" t="s">
        <v>180</v>
      </c>
      <c r="GH20" s="12" t="s">
        <v>181</v>
      </c>
      <c r="GI20" s="12" t="s">
        <v>182</v>
      </c>
      <c r="GJ20" s="12" t="s">
        <v>183</v>
      </c>
      <c r="GK20" s="12" t="s">
        <v>184</v>
      </c>
      <c r="GL20" s="12" t="s">
        <v>185</v>
      </c>
      <c r="GM20" s="12" t="s">
        <v>186</v>
      </c>
      <c r="GN20" s="12" t="s">
        <v>255</v>
      </c>
      <c r="GO20" s="12" t="s">
        <v>256</v>
      </c>
      <c r="GP20" s="12" t="s">
        <v>257</v>
      </c>
      <c r="GQ20" s="12" t="s">
        <v>188</v>
      </c>
      <c r="GR20" s="12" t="s">
        <v>189</v>
      </c>
      <c r="GS20" s="12" t="s">
        <v>190</v>
      </c>
      <c r="GT20" s="12" t="s">
        <v>191</v>
      </c>
      <c r="GU20" s="12" t="s">
        <v>192</v>
      </c>
      <c r="GV20" s="12" t="s">
        <v>258</v>
      </c>
      <c r="GW20" s="12" t="s">
        <v>259</v>
      </c>
      <c r="GX20" s="12" t="s">
        <v>260</v>
      </c>
      <c r="GY20" s="12" t="s">
        <v>261</v>
      </c>
      <c r="GZ20" s="12" t="s">
        <v>262</v>
      </c>
      <c r="HA20" s="12" t="s">
        <v>263</v>
      </c>
      <c r="HB20" s="12" t="s">
        <v>264</v>
      </c>
      <c r="HC20" s="12" t="s">
        <v>265</v>
      </c>
      <c r="HD20" s="12" t="s">
        <v>266</v>
      </c>
      <c r="HE20" s="12" t="s">
        <v>267</v>
      </c>
      <c r="HF20" s="12" t="s">
        <v>268</v>
      </c>
      <c r="HG20" s="12" t="s">
        <v>269</v>
      </c>
      <c r="HH20" s="12" t="s">
        <v>270</v>
      </c>
      <c r="HI20" s="12" t="s">
        <v>271</v>
      </c>
      <c r="HJ20" s="12" t="s">
        <v>272</v>
      </c>
      <c r="HK20" s="12" t="s">
        <v>273</v>
      </c>
      <c r="HL20" s="12" t="s">
        <v>274</v>
      </c>
      <c r="HM20" s="12" t="s">
        <v>275</v>
      </c>
      <c r="HN20" s="12" t="s">
        <v>276</v>
      </c>
      <c r="HO20" s="12" t="s">
        <v>277</v>
      </c>
      <c r="HP20" s="12" t="s">
        <v>278</v>
      </c>
      <c r="HQ20" s="12" t="s">
        <v>279</v>
      </c>
      <c r="HR20" s="12" t="s">
        <v>280</v>
      </c>
      <c r="HS20" s="12" t="s">
        <v>281</v>
      </c>
      <c r="HT20" s="12" t="s">
        <v>282</v>
      </c>
      <c r="HU20" s="12" t="s">
        <v>283</v>
      </c>
      <c r="HV20" s="12" t="s">
        <v>284</v>
      </c>
      <c r="HW20" s="12" t="s">
        <v>285</v>
      </c>
      <c r="HX20" s="12" t="s">
        <v>286</v>
      </c>
      <c r="HY20" s="12" t="s">
        <v>287</v>
      </c>
      <c r="HZ20" s="12" t="s">
        <v>288</v>
      </c>
      <c r="IA20" s="12" t="s">
        <v>289</v>
      </c>
      <c r="IB20" s="12" t="s">
        <v>290</v>
      </c>
      <c r="IC20" s="12" t="s">
        <v>291</v>
      </c>
      <c r="ID20" s="12" t="s">
        <v>292</v>
      </c>
      <c r="IE20" s="12" t="s">
        <v>293</v>
      </c>
      <c r="IF20" s="12" t="s">
        <v>294</v>
      </c>
      <c r="IG20" s="12" t="s">
        <v>295</v>
      </c>
      <c r="IH20" s="12" t="s">
        <v>296</v>
      </c>
      <c r="II20" s="12" t="s">
        <v>297</v>
      </c>
      <c r="IJ20" s="12" t="s">
        <v>298</v>
      </c>
      <c r="IK20" s="12" t="s">
        <v>299</v>
      </c>
      <c r="IL20" s="12" t="s">
        <v>300</v>
      </c>
      <c r="IM20" s="12" t="s">
        <v>301</v>
      </c>
      <c r="IN20" s="12" t="s">
        <v>302</v>
      </c>
      <c r="IO20" s="12" t="s">
        <v>303</v>
      </c>
      <c r="IP20" s="12" t="s">
        <v>304</v>
      </c>
      <c r="IQ20" s="12" t="s">
        <v>305</v>
      </c>
      <c r="IR20" s="12" t="s">
        <v>306</v>
      </c>
      <c r="IS20" s="12" t="s">
        <v>307</v>
      </c>
      <c r="IT20" s="12" t="s">
        <v>308</v>
      </c>
      <c r="IU20" s="12" t="s">
        <v>309</v>
      </c>
      <c r="IV20" s="12" t="s">
        <v>310</v>
      </c>
      <c r="IW20" s="12" t="s">
        <v>311</v>
      </c>
      <c r="IX20" s="12" t="s">
        <v>312</v>
      </c>
      <c r="IY20" s="12" t="s">
        <v>313</v>
      </c>
      <c r="IZ20" s="12" t="s">
        <v>314</v>
      </c>
      <c r="JA20" s="12" t="s">
        <v>315</v>
      </c>
      <c r="JB20" s="12" t="s">
        <v>316</v>
      </c>
      <c r="JC20" s="12" t="s">
        <v>317</v>
      </c>
      <c r="JD20" s="12" t="s">
        <v>318</v>
      </c>
      <c r="JE20" s="12" t="s">
        <v>319</v>
      </c>
      <c r="JF20" s="12" t="s">
        <v>320</v>
      </c>
      <c r="JG20" s="12" t="s">
        <v>321</v>
      </c>
      <c r="JH20" s="12" t="s">
        <v>322</v>
      </c>
      <c r="JI20" s="12" t="s">
        <v>323</v>
      </c>
      <c r="JJ20" s="12" t="s">
        <v>324</v>
      </c>
      <c r="JK20" s="12" t="s">
        <v>325</v>
      </c>
      <c r="JL20" s="12" t="s">
        <v>326</v>
      </c>
      <c r="JM20" s="12" t="s">
        <v>327</v>
      </c>
      <c r="JN20" s="12" t="s">
        <v>328</v>
      </c>
      <c r="JO20" s="12" t="s">
        <v>329</v>
      </c>
      <c r="JP20" s="12" t="s">
        <v>330</v>
      </c>
      <c r="JQ20" s="12" t="s">
        <v>331</v>
      </c>
      <c r="JR20" s="12" t="s">
        <v>332</v>
      </c>
      <c r="JS20" s="12" t="s">
        <v>333</v>
      </c>
      <c r="JT20" s="12" t="s">
        <v>334</v>
      </c>
      <c r="JU20" s="12" t="s">
        <v>335</v>
      </c>
      <c r="JV20" s="12" t="s">
        <v>336</v>
      </c>
      <c r="JW20" s="12" t="s">
        <v>337</v>
      </c>
      <c r="JX20" s="12" t="s">
        <v>338</v>
      </c>
      <c r="JY20" s="12" t="s">
        <v>339</v>
      </c>
      <c r="JZ20" s="12" t="s">
        <v>340</v>
      </c>
      <c r="KA20" s="12" t="s">
        <v>341</v>
      </c>
      <c r="KB20" s="12" t="s">
        <v>342</v>
      </c>
      <c r="KC20" s="12" t="s">
        <v>343</v>
      </c>
      <c r="KD20" s="12" t="s">
        <v>344</v>
      </c>
      <c r="KE20" s="12" t="s">
        <v>345</v>
      </c>
      <c r="KF20" s="12" t="s">
        <v>346</v>
      </c>
      <c r="KG20" s="12" t="s">
        <v>347</v>
      </c>
      <c r="KH20" s="12" t="s">
        <v>348</v>
      </c>
      <c r="KI20" s="12" t="s">
        <v>349</v>
      </c>
      <c r="KJ20" s="12" t="s">
        <v>350</v>
      </c>
      <c r="KK20" s="12" t="s">
        <v>351</v>
      </c>
      <c r="KL20" s="12" t="s">
        <v>352</v>
      </c>
      <c r="KM20" s="12" t="s">
        <v>353</v>
      </c>
      <c r="KN20" s="12" t="s">
        <v>354</v>
      </c>
      <c r="KO20" s="12" t="s">
        <v>355</v>
      </c>
      <c r="KP20" s="12" t="s">
        <v>356</v>
      </c>
      <c r="KQ20" s="12" t="s">
        <v>357</v>
      </c>
      <c r="KR20" s="12" t="s">
        <v>358</v>
      </c>
      <c r="KS20" s="12" t="s">
        <v>359</v>
      </c>
      <c r="KT20" s="12" t="s">
        <v>360</v>
      </c>
      <c r="KU20" s="12" t="s">
        <v>361</v>
      </c>
      <c r="KV20" s="12" t="s">
        <v>362</v>
      </c>
      <c r="KW20" s="12" t="s">
        <v>363</v>
      </c>
      <c r="KX20" s="12" t="s">
        <v>364</v>
      </c>
      <c r="KY20" s="12" t="s">
        <v>365</v>
      </c>
      <c r="KZ20" s="12" t="s">
        <v>366</v>
      </c>
      <c r="LA20" s="12" t="s">
        <v>367</v>
      </c>
      <c r="LB20" s="12" t="s">
        <v>368</v>
      </c>
      <c r="LC20" s="12" t="s">
        <v>369</v>
      </c>
      <c r="LD20" s="12" t="s">
        <v>370</v>
      </c>
      <c r="LE20" s="12" t="s">
        <v>371</v>
      </c>
      <c r="LF20" s="12" t="s">
        <v>372</v>
      </c>
      <c r="LG20" s="12" t="s">
        <v>373</v>
      </c>
      <c r="LH20" s="12" t="s">
        <v>374</v>
      </c>
      <c r="LI20" s="12" t="s">
        <v>375</v>
      </c>
      <c r="LJ20" s="12" t="s">
        <v>376</v>
      </c>
      <c r="LK20" s="12" t="s">
        <v>377</v>
      </c>
      <c r="LL20" s="12" t="s">
        <v>378</v>
      </c>
      <c r="LM20" s="12" t="s">
        <v>379</v>
      </c>
      <c r="LN20" s="12" t="s">
        <v>380</v>
      </c>
      <c r="LO20" s="12" t="s">
        <v>381</v>
      </c>
      <c r="LP20" s="12" t="s">
        <v>382</v>
      </c>
      <c r="LQ20" s="12" t="s">
        <v>383</v>
      </c>
      <c r="LR20" s="12" t="s">
        <v>384</v>
      </c>
      <c r="LS20" s="12" t="s">
        <v>385</v>
      </c>
      <c r="LT20" s="12" t="s">
        <v>386</v>
      </c>
      <c r="LU20" s="12" t="s">
        <v>387</v>
      </c>
      <c r="LV20" s="12" t="s">
        <v>388</v>
      </c>
    </row>
    <row r="21" spans="1:334" s="74" customFormat="1" x14ac:dyDescent="0.25"/>
    <row r="23" spans="1:334" x14ac:dyDescent="0.25">
      <c r="A23" s="3" t="str">
        <f>CONCATENATE("Paste ", B23, " data on line ", ROW(A25))</f>
        <v>Paste 2014 data on line 25</v>
      </c>
      <c r="B23" s="44">
        <f>B19-1</f>
        <v>2014</v>
      </c>
      <c r="C23" s="3"/>
      <c r="D23" s="3"/>
      <c r="E23" s="3"/>
      <c r="F23" s="3"/>
      <c r="G23" s="3"/>
      <c r="I23" s="32"/>
    </row>
    <row r="24" spans="1:334" x14ac:dyDescent="0.25">
      <c r="A24" s="12" t="s">
        <v>0</v>
      </c>
      <c r="B24" s="12" t="s">
        <v>1</v>
      </c>
      <c r="C24" s="12" t="s">
        <v>2</v>
      </c>
      <c r="D24" s="12" t="s">
        <v>3</v>
      </c>
      <c r="E24" s="12" t="s">
        <v>4</v>
      </c>
      <c r="F24" s="12" t="s">
        <v>5</v>
      </c>
      <c r="G24" s="12" t="s">
        <v>6</v>
      </c>
      <c r="H24" s="34" t="s">
        <v>7</v>
      </c>
      <c r="I24" s="12" t="s">
        <v>8</v>
      </c>
      <c r="J24" s="12" t="s">
        <v>9</v>
      </c>
      <c r="K24" s="12" t="s">
        <v>10</v>
      </c>
      <c r="L24" s="12" t="s">
        <v>11</v>
      </c>
      <c r="M24" s="12" t="s">
        <v>12</v>
      </c>
      <c r="N24" s="12" t="s">
        <v>13</v>
      </c>
      <c r="O24" s="12" t="s">
        <v>14</v>
      </c>
      <c r="P24" s="12" t="s">
        <v>15</v>
      </c>
      <c r="Q24" s="12" t="s">
        <v>16</v>
      </c>
      <c r="R24" s="12" t="s">
        <v>17</v>
      </c>
      <c r="S24" s="12" t="s">
        <v>18</v>
      </c>
      <c r="T24" s="12" t="s">
        <v>19</v>
      </c>
      <c r="U24" s="12" t="s">
        <v>19</v>
      </c>
      <c r="V24" s="12" t="s">
        <v>20</v>
      </c>
      <c r="W24" s="12" t="s">
        <v>21</v>
      </c>
      <c r="X24" s="12" t="s">
        <v>22</v>
      </c>
      <c r="Y24" s="12" t="s">
        <v>23</v>
      </c>
      <c r="Z24" s="12" t="s">
        <v>24</v>
      </c>
      <c r="AA24" s="12" t="s">
        <v>25</v>
      </c>
      <c r="AB24" s="12" t="s">
        <v>26</v>
      </c>
      <c r="AC24" s="12" t="s">
        <v>27</v>
      </c>
      <c r="AD24" s="12" t="s">
        <v>28</v>
      </c>
      <c r="AE24" s="12" t="s">
        <v>29</v>
      </c>
      <c r="AF24" s="12" t="s">
        <v>30</v>
      </c>
      <c r="AG24" s="12" t="s">
        <v>31</v>
      </c>
      <c r="AH24" s="12" t="s">
        <v>32</v>
      </c>
      <c r="AI24" s="12" t="s">
        <v>33</v>
      </c>
      <c r="AJ24" s="12" t="s">
        <v>34</v>
      </c>
      <c r="AK24" s="12" t="s">
        <v>35</v>
      </c>
      <c r="AL24" s="12" t="s">
        <v>36</v>
      </c>
      <c r="AM24" s="12" t="s">
        <v>37</v>
      </c>
      <c r="AN24" s="12" t="s">
        <v>38</v>
      </c>
      <c r="AO24" s="12" t="s">
        <v>39</v>
      </c>
      <c r="AP24" s="12" t="s">
        <v>40</v>
      </c>
      <c r="AQ24" s="12" t="s">
        <v>41</v>
      </c>
      <c r="AR24" s="12" t="s">
        <v>42</v>
      </c>
      <c r="AS24" s="12" t="s">
        <v>43</v>
      </c>
      <c r="AT24" s="12" t="s">
        <v>44</v>
      </c>
      <c r="AU24" s="12" t="s">
        <v>45</v>
      </c>
      <c r="AV24" s="12" t="s">
        <v>46</v>
      </c>
      <c r="AW24" s="12" t="s">
        <v>47</v>
      </c>
      <c r="AX24" s="12" t="s">
        <v>51</v>
      </c>
      <c r="AY24" s="12" t="s">
        <v>52</v>
      </c>
      <c r="AZ24" s="12" t="s">
        <v>53</v>
      </c>
      <c r="BA24" s="12" t="s">
        <v>54</v>
      </c>
      <c r="BB24" s="12" t="s">
        <v>55</v>
      </c>
      <c r="BC24" s="12" t="s">
        <v>56</v>
      </c>
      <c r="BD24" s="12" t="s">
        <v>57</v>
      </c>
      <c r="BE24" s="12" t="s">
        <v>58</v>
      </c>
      <c r="BF24" s="12" t="s">
        <v>59</v>
      </c>
      <c r="BG24" s="12" t="s">
        <v>60</v>
      </c>
      <c r="BH24" s="12" t="s">
        <v>61</v>
      </c>
      <c r="BI24" s="12" t="s">
        <v>62</v>
      </c>
      <c r="BJ24" s="12" t="s">
        <v>63</v>
      </c>
      <c r="BK24" s="12" t="s">
        <v>64</v>
      </c>
      <c r="BL24" s="12" t="s">
        <v>65</v>
      </c>
      <c r="BM24" s="12" t="s">
        <v>66</v>
      </c>
      <c r="BN24" s="12" t="s">
        <v>67</v>
      </c>
      <c r="BO24" s="12" t="s">
        <v>68</v>
      </c>
      <c r="BP24" s="12" t="s">
        <v>69</v>
      </c>
      <c r="BQ24" s="12" t="s">
        <v>70</v>
      </c>
      <c r="BR24" s="12" t="s">
        <v>71</v>
      </c>
      <c r="BS24" s="12" t="s">
        <v>72</v>
      </c>
      <c r="BT24" s="12" t="s">
        <v>73</v>
      </c>
      <c r="BU24" s="12" t="s">
        <v>74</v>
      </c>
      <c r="BV24" s="12" t="s">
        <v>75</v>
      </c>
      <c r="BW24" s="12" t="s">
        <v>76</v>
      </c>
      <c r="BX24" s="12" t="s">
        <v>77</v>
      </c>
      <c r="BY24" s="12" t="s">
        <v>78</v>
      </c>
      <c r="BZ24" s="12" t="s">
        <v>79</v>
      </c>
      <c r="CA24" s="12" t="s">
        <v>80</v>
      </c>
      <c r="CB24" s="12" t="s">
        <v>81</v>
      </c>
      <c r="CC24" s="12" t="s">
        <v>82</v>
      </c>
      <c r="CD24" s="12" t="s">
        <v>83</v>
      </c>
      <c r="CE24" s="12" t="s">
        <v>84</v>
      </c>
      <c r="CF24" s="12" t="s">
        <v>85</v>
      </c>
      <c r="CG24" s="12" t="s">
        <v>86</v>
      </c>
      <c r="CH24" s="12" t="s">
        <v>87</v>
      </c>
      <c r="CI24" s="12" t="s">
        <v>88</v>
      </c>
      <c r="CJ24" s="12" t="s">
        <v>224</v>
      </c>
      <c r="CK24" s="12" t="s">
        <v>90</v>
      </c>
      <c r="CL24" s="12" t="s">
        <v>91</v>
      </c>
      <c r="CM24" s="42" t="s">
        <v>225</v>
      </c>
      <c r="CN24" s="61" t="s">
        <v>93</v>
      </c>
      <c r="CO24" s="12" t="s">
        <v>100</v>
      </c>
      <c r="CP24" s="61" t="s">
        <v>94</v>
      </c>
      <c r="CQ24" s="12" t="s">
        <v>102</v>
      </c>
      <c r="CR24" s="12" t="s">
        <v>103</v>
      </c>
      <c r="CS24" s="61" t="s">
        <v>104</v>
      </c>
      <c r="CT24" s="12" t="s">
        <v>105</v>
      </c>
      <c r="CU24" s="12" t="s">
        <v>106</v>
      </c>
      <c r="CV24" s="12" t="s">
        <v>107</v>
      </c>
      <c r="CW24" s="12" t="s">
        <v>108</v>
      </c>
      <c r="CX24" s="12" t="s">
        <v>109</v>
      </c>
      <c r="CY24" s="12" t="s">
        <v>110</v>
      </c>
      <c r="CZ24" s="12" t="s">
        <v>111</v>
      </c>
      <c r="DA24" s="12" t="s">
        <v>204</v>
      </c>
      <c r="DB24" s="12" t="s">
        <v>113</v>
      </c>
      <c r="DC24" s="43" t="s">
        <v>115</v>
      </c>
      <c r="DD24" s="43" t="s">
        <v>116</v>
      </c>
      <c r="DE24" s="12" t="s">
        <v>230</v>
      </c>
      <c r="DF24" s="12" t="s">
        <v>240</v>
      </c>
      <c r="DG24" s="12" t="s">
        <v>128</v>
      </c>
      <c r="DH24" s="12" t="s">
        <v>206</v>
      </c>
      <c r="DI24" s="12" t="s">
        <v>131</v>
      </c>
      <c r="DJ24" s="12" t="s">
        <v>132</v>
      </c>
      <c r="DK24" s="12" t="s">
        <v>133</v>
      </c>
      <c r="DL24" s="12" t="s">
        <v>207</v>
      </c>
      <c r="DM24" s="12" t="s">
        <v>136</v>
      </c>
      <c r="DN24" s="12" t="s">
        <v>137</v>
      </c>
      <c r="DO24" s="12" t="s">
        <v>245</v>
      </c>
      <c r="DP24" s="12" t="s">
        <v>246</v>
      </c>
      <c r="DQ24" s="12" t="s">
        <v>247</v>
      </c>
      <c r="DR24" s="12" t="s">
        <v>248</v>
      </c>
      <c r="DS24" s="12" t="s">
        <v>249</v>
      </c>
      <c r="DT24" s="12" t="s">
        <v>208</v>
      </c>
      <c r="DU24" s="12" t="s">
        <v>252</v>
      </c>
      <c r="DV24" s="12" t="s">
        <v>253</v>
      </c>
      <c r="DW24" s="12" t="s">
        <v>156</v>
      </c>
      <c r="DX24" s="12" t="s">
        <v>157</v>
      </c>
      <c r="DY24" s="12" t="s">
        <v>162</v>
      </c>
      <c r="DZ24" s="12" t="s">
        <v>389</v>
      </c>
      <c r="EA24" s="12" t="s">
        <v>166</v>
      </c>
      <c r="EB24" s="12" t="s">
        <v>167</v>
      </c>
      <c r="EC24" s="12" t="s">
        <v>168</v>
      </c>
      <c r="ED24" s="12" t="s">
        <v>169</v>
      </c>
      <c r="EE24" s="12" t="s">
        <v>170</v>
      </c>
      <c r="EF24" s="12" t="s">
        <v>171</v>
      </c>
      <c r="EG24" s="12" t="s">
        <v>254</v>
      </c>
      <c r="EH24" s="12" t="s">
        <v>173</v>
      </c>
      <c r="EI24" s="12" t="s">
        <v>174</v>
      </c>
      <c r="EJ24" s="12" t="s">
        <v>175</v>
      </c>
      <c r="EK24" s="12" t="s">
        <v>176</v>
      </c>
      <c r="EL24" s="12" t="s">
        <v>177</v>
      </c>
      <c r="EM24" s="12" t="s">
        <v>178</v>
      </c>
      <c r="EN24" s="12" t="s">
        <v>179</v>
      </c>
      <c r="EO24" s="12" t="s">
        <v>180</v>
      </c>
      <c r="EP24" s="12" t="s">
        <v>181</v>
      </c>
      <c r="EQ24" s="12" t="s">
        <v>182</v>
      </c>
      <c r="ER24" s="12" t="s">
        <v>183</v>
      </c>
      <c r="ES24" s="12" t="s">
        <v>184</v>
      </c>
      <c r="ET24" s="12" t="s">
        <v>185</v>
      </c>
      <c r="EU24" s="12" t="s">
        <v>186</v>
      </c>
      <c r="EV24" s="12" t="s">
        <v>255</v>
      </c>
      <c r="EW24" s="12" t="s">
        <v>256</v>
      </c>
      <c r="EX24" s="12" t="s">
        <v>257</v>
      </c>
      <c r="EY24" s="12" t="s">
        <v>188</v>
      </c>
      <c r="EZ24" s="12" t="s">
        <v>189</v>
      </c>
      <c r="FA24" s="12" t="s">
        <v>190</v>
      </c>
      <c r="FB24" s="12" t="s">
        <v>191</v>
      </c>
      <c r="FC24" s="12" t="s">
        <v>390</v>
      </c>
      <c r="FD24" s="12" t="s">
        <v>258</v>
      </c>
      <c r="FE24" s="12" t="s">
        <v>259</v>
      </c>
      <c r="FF24" s="12" t="s">
        <v>260</v>
      </c>
      <c r="FG24" s="12" t="s">
        <v>261</v>
      </c>
      <c r="FH24" s="12" t="s">
        <v>262</v>
      </c>
      <c r="FI24" s="12" t="s">
        <v>263</v>
      </c>
      <c r="FJ24" s="12" t="s">
        <v>264</v>
      </c>
      <c r="FK24" s="12" t="s">
        <v>265</v>
      </c>
      <c r="FL24" s="12" t="s">
        <v>266</v>
      </c>
      <c r="FM24" s="12" t="s">
        <v>267</v>
      </c>
      <c r="FN24" s="12" t="s">
        <v>268</v>
      </c>
      <c r="FO24" s="12" t="s">
        <v>269</v>
      </c>
      <c r="FP24" s="12" t="s">
        <v>270</v>
      </c>
      <c r="FQ24" s="12" t="s">
        <v>271</v>
      </c>
      <c r="FR24" s="12" t="s">
        <v>272</v>
      </c>
      <c r="FS24" s="12" t="s">
        <v>273</v>
      </c>
      <c r="FT24" s="12" t="s">
        <v>274</v>
      </c>
      <c r="FU24" s="12" t="s">
        <v>275</v>
      </c>
      <c r="FV24" s="12" t="s">
        <v>276</v>
      </c>
      <c r="FW24" s="12" t="s">
        <v>277</v>
      </c>
      <c r="FX24" s="12" t="s">
        <v>278</v>
      </c>
      <c r="FY24" s="12" t="s">
        <v>279</v>
      </c>
      <c r="FZ24" s="12" t="s">
        <v>280</v>
      </c>
      <c r="GA24" s="12" t="s">
        <v>281</v>
      </c>
      <c r="GB24" s="12" t="s">
        <v>282</v>
      </c>
      <c r="GC24" s="12" t="s">
        <v>283</v>
      </c>
      <c r="GD24" s="12" t="s">
        <v>284</v>
      </c>
      <c r="GE24" s="12" t="s">
        <v>285</v>
      </c>
      <c r="GF24" s="12" t="s">
        <v>286</v>
      </c>
      <c r="GG24" s="12" t="s">
        <v>287</v>
      </c>
      <c r="GH24" s="12" t="s">
        <v>288</v>
      </c>
      <c r="GI24" s="12" t="s">
        <v>289</v>
      </c>
      <c r="GJ24" s="12" t="s">
        <v>290</v>
      </c>
      <c r="GK24" s="12" t="s">
        <v>291</v>
      </c>
      <c r="GL24" s="12" t="s">
        <v>292</v>
      </c>
      <c r="GM24" s="12" t="s">
        <v>293</v>
      </c>
      <c r="GN24" s="12" t="s">
        <v>294</v>
      </c>
      <c r="GO24" s="12" t="s">
        <v>295</v>
      </c>
      <c r="GP24" s="12" t="s">
        <v>296</v>
      </c>
      <c r="GQ24" s="12" t="s">
        <v>297</v>
      </c>
      <c r="GR24" s="12" t="s">
        <v>298</v>
      </c>
      <c r="GS24" s="12" t="s">
        <v>299</v>
      </c>
      <c r="GT24" s="12" t="s">
        <v>300</v>
      </c>
      <c r="GU24" s="12" t="s">
        <v>301</v>
      </c>
      <c r="GV24" s="12" t="s">
        <v>302</v>
      </c>
      <c r="GW24" s="12" t="s">
        <v>303</v>
      </c>
      <c r="GX24" s="12" t="s">
        <v>304</v>
      </c>
      <c r="GY24" s="12" t="s">
        <v>305</v>
      </c>
      <c r="GZ24" s="12" t="s">
        <v>306</v>
      </c>
      <c r="HA24" s="12" t="s">
        <v>307</v>
      </c>
      <c r="HB24" s="12" t="s">
        <v>308</v>
      </c>
      <c r="HC24" s="12" t="s">
        <v>309</v>
      </c>
      <c r="HD24" s="12" t="s">
        <v>310</v>
      </c>
      <c r="HE24" s="12" t="s">
        <v>311</v>
      </c>
      <c r="HF24" s="12" t="s">
        <v>312</v>
      </c>
      <c r="HG24" s="12" t="s">
        <v>313</v>
      </c>
      <c r="HH24" s="12" t="s">
        <v>314</v>
      </c>
      <c r="HI24" s="12" t="s">
        <v>315</v>
      </c>
      <c r="HJ24" s="12" t="s">
        <v>316</v>
      </c>
      <c r="HK24" s="12" t="s">
        <v>317</v>
      </c>
      <c r="HL24" s="12" t="s">
        <v>318</v>
      </c>
      <c r="HM24" s="12" t="s">
        <v>319</v>
      </c>
      <c r="HN24" s="12" t="s">
        <v>320</v>
      </c>
      <c r="HO24" s="12" t="s">
        <v>321</v>
      </c>
      <c r="HP24" s="12" t="s">
        <v>322</v>
      </c>
      <c r="HQ24" s="12" t="s">
        <v>323</v>
      </c>
      <c r="HR24" s="12" t="s">
        <v>324</v>
      </c>
      <c r="HS24" s="12" t="s">
        <v>325</v>
      </c>
      <c r="HT24" s="12" t="s">
        <v>326</v>
      </c>
      <c r="HU24" s="12" t="s">
        <v>327</v>
      </c>
      <c r="HV24" s="12" t="s">
        <v>328</v>
      </c>
      <c r="HW24" s="12" t="s">
        <v>329</v>
      </c>
      <c r="HX24" s="12" t="s">
        <v>330</v>
      </c>
      <c r="HY24" s="12" t="s">
        <v>331</v>
      </c>
      <c r="HZ24" s="12" t="s">
        <v>332</v>
      </c>
      <c r="IA24" s="12" t="s">
        <v>333</v>
      </c>
      <c r="IB24" s="12" t="s">
        <v>334</v>
      </c>
      <c r="IC24" s="12" t="s">
        <v>335</v>
      </c>
      <c r="ID24" s="12" t="s">
        <v>336</v>
      </c>
      <c r="IE24" s="12" t="s">
        <v>337</v>
      </c>
      <c r="IF24" s="12" t="s">
        <v>338</v>
      </c>
      <c r="IG24" s="12" t="s">
        <v>339</v>
      </c>
      <c r="IH24" s="12" t="s">
        <v>340</v>
      </c>
      <c r="II24" s="12" t="s">
        <v>341</v>
      </c>
      <c r="IJ24" s="12" t="s">
        <v>342</v>
      </c>
      <c r="IK24" s="12" t="s">
        <v>343</v>
      </c>
      <c r="IL24" s="12" t="s">
        <v>344</v>
      </c>
      <c r="IM24" s="12" t="s">
        <v>345</v>
      </c>
      <c r="IN24" s="12" t="s">
        <v>346</v>
      </c>
      <c r="IO24" s="12" t="s">
        <v>347</v>
      </c>
      <c r="IP24" s="12" t="s">
        <v>348</v>
      </c>
      <c r="IQ24" s="12" t="s">
        <v>349</v>
      </c>
      <c r="IR24" s="12" t="s">
        <v>350</v>
      </c>
      <c r="IS24" s="12" t="s">
        <v>351</v>
      </c>
      <c r="IT24" s="12" t="s">
        <v>352</v>
      </c>
      <c r="IU24" s="12" t="s">
        <v>353</v>
      </c>
      <c r="IV24" s="12" t="s">
        <v>354</v>
      </c>
      <c r="IW24" s="12" t="s">
        <v>355</v>
      </c>
      <c r="IX24" s="12" t="s">
        <v>356</v>
      </c>
      <c r="IY24" s="12" t="s">
        <v>357</v>
      </c>
      <c r="IZ24" s="12" t="s">
        <v>358</v>
      </c>
      <c r="JA24" s="12" t="s">
        <v>359</v>
      </c>
      <c r="JB24" s="12" t="s">
        <v>360</v>
      </c>
      <c r="JC24" s="12" t="s">
        <v>361</v>
      </c>
      <c r="JD24" s="12" t="s">
        <v>362</v>
      </c>
      <c r="JE24" s="12" t="s">
        <v>363</v>
      </c>
      <c r="JF24" s="12" t="s">
        <v>364</v>
      </c>
      <c r="JG24" s="12" t="s">
        <v>365</v>
      </c>
      <c r="JH24" s="12" t="s">
        <v>366</v>
      </c>
      <c r="JI24" s="12" t="s">
        <v>367</v>
      </c>
      <c r="JJ24" s="12" t="s">
        <v>368</v>
      </c>
      <c r="JK24" s="12" t="s">
        <v>369</v>
      </c>
      <c r="JL24" s="12" t="s">
        <v>370</v>
      </c>
      <c r="JM24" s="12" t="s">
        <v>371</v>
      </c>
      <c r="JN24" s="12" t="s">
        <v>372</v>
      </c>
      <c r="JO24" s="12" t="s">
        <v>373</v>
      </c>
      <c r="JP24" s="12" t="s">
        <v>374</v>
      </c>
      <c r="JQ24" s="12" t="s">
        <v>375</v>
      </c>
      <c r="JR24" s="12" t="s">
        <v>376</v>
      </c>
      <c r="JS24" s="12" t="s">
        <v>377</v>
      </c>
      <c r="JT24" s="12" t="s">
        <v>378</v>
      </c>
      <c r="JU24" s="12" t="s">
        <v>379</v>
      </c>
      <c r="JV24" s="12" t="s">
        <v>380</v>
      </c>
      <c r="JW24" s="12" t="s">
        <v>381</v>
      </c>
      <c r="JX24" s="12" t="s">
        <v>382</v>
      </c>
      <c r="JY24" s="12" t="s">
        <v>383</v>
      </c>
      <c r="JZ24" s="12" t="s">
        <v>384</v>
      </c>
      <c r="KA24" s="12" t="s">
        <v>385</v>
      </c>
      <c r="KB24" s="12" t="s">
        <v>386</v>
      </c>
      <c r="KC24" s="12" t="s">
        <v>387</v>
      </c>
      <c r="KD24" s="12" t="s">
        <v>388</v>
      </c>
    </row>
    <row r="25" spans="1:334" s="74" customFormat="1" x14ac:dyDescent="0.25"/>
    <row r="27" spans="1:334" x14ac:dyDescent="0.25">
      <c r="A27" s="3" t="str">
        <f>CONCATENATE("Paste ", B27, " data on line ", ROW(A29))</f>
        <v>Paste 2013 data on line 29</v>
      </c>
      <c r="B27" s="44">
        <f>B23-1</f>
        <v>2013</v>
      </c>
      <c r="C27" s="3"/>
      <c r="D27" s="3"/>
      <c r="E27" s="3"/>
      <c r="F27" s="3"/>
      <c r="G27" s="3"/>
    </row>
    <row r="28" spans="1:334" x14ac:dyDescent="0.25">
      <c r="A28" s="12" t="s">
        <v>211</v>
      </c>
      <c r="B28" s="12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2" t="s">
        <v>6</v>
      </c>
      <c r="I28" s="34" t="s">
        <v>212</v>
      </c>
      <c r="J28" s="12" t="s">
        <v>8</v>
      </c>
      <c r="K28" s="12" t="s">
        <v>9</v>
      </c>
      <c r="L28" s="12" t="s">
        <v>10</v>
      </c>
      <c r="M28" s="12" t="s">
        <v>11</v>
      </c>
      <c r="N28" s="12" t="s">
        <v>12</v>
      </c>
      <c r="O28" s="12" t="s">
        <v>13</v>
      </c>
      <c r="P28" s="12" t="s">
        <v>14</v>
      </c>
      <c r="Q28" s="12" t="s">
        <v>15</v>
      </c>
      <c r="R28" s="12" t="s">
        <v>16</v>
      </c>
      <c r="S28" s="12" t="s">
        <v>17</v>
      </c>
      <c r="T28" s="12" t="s">
        <v>18</v>
      </c>
      <c r="U28" s="12" t="s">
        <v>19</v>
      </c>
      <c r="V28" s="12" t="s">
        <v>19</v>
      </c>
      <c r="W28" s="12" t="s">
        <v>20</v>
      </c>
      <c r="X28" s="12" t="s">
        <v>21</v>
      </c>
      <c r="Y28" s="12" t="s">
        <v>22</v>
      </c>
      <c r="Z28" s="12" t="s">
        <v>23</v>
      </c>
      <c r="AA28" s="12" t="s">
        <v>24</v>
      </c>
      <c r="AB28" s="12" t="s">
        <v>25</v>
      </c>
      <c r="AC28" s="12" t="s">
        <v>26</v>
      </c>
      <c r="AD28" s="12" t="s">
        <v>28</v>
      </c>
      <c r="AE28" s="12" t="s">
        <v>29</v>
      </c>
      <c r="AF28" s="12" t="s">
        <v>30</v>
      </c>
      <c r="AG28" s="12" t="s">
        <v>31</v>
      </c>
      <c r="AH28" s="12" t="s">
        <v>38</v>
      </c>
      <c r="AI28" s="12" t="s">
        <v>39</v>
      </c>
      <c r="AJ28" s="12" t="s">
        <v>40</v>
      </c>
      <c r="AK28" s="12" t="s">
        <v>41</v>
      </c>
      <c r="AL28" s="12" t="s">
        <v>42</v>
      </c>
      <c r="AM28" s="12" t="s">
        <v>43</v>
      </c>
      <c r="AN28" s="12" t="s">
        <v>44</v>
      </c>
      <c r="AO28" s="12" t="s">
        <v>45</v>
      </c>
      <c r="AP28" s="12" t="s">
        <v>46</v>
      </c>
      <c r="AQ28" s="12" t="s">
        <v>47</v>
      </c>
      <c r="AR28" s="12" t="s">
        <v>213</v>
      </c>
      <c r="AS28" s="12" t="s">
        <v>214</v>
      </c>
      <c r="AT28" s="12" t="s">
        <v>215</v>
      </c>
      <c r="AU28" s="12" t="s">
        <v>216</v>
      </c>
      <c r="AV28" s="12" t="s">
        <v>55</v>
      </c>
      <c r="AW28" s="12" t="s">
        <v>56</v>
      </c>
      <c r="AX28" s="12" t="s">
        <v>57</v>
      </c>
      <c r="AY28" s="12" t="s">
        <v>58</v>
      </c>
      <c r="AZ28" s="12" t="s">
        <v>59</v>
      </c>
      <c r="BA28" s="12" t="s">
        <v>60</v>
      </c>
      <c r="BB28" s="12" t="s">
        <v>61</v>
      </c>
      <c r="BC28" s="12" t="s">
        <v>62</v>
      </c>
      <c r="BD28" s="12" t="s">
        <v>63</v>
      </c>
      <c r="BE28" s="12" t="s">
        <v>64</v>
      </c>
      <c r="BF28" s="12" t="s">
        <v>65</v>
      </c>
      <c r="BG28" s="12" t="s">
        <v>66</v>
      </c>
      <c r="BH28" s="12" t="s">
        <v>67</v>
      </c>
      <c r="BI28" s="12" t="s">
        <v>68</v>
      </c>
      <c r="BJ28" s="12" t="s">
        <v>69</v>
      </c>
      <c r="BK28" s="12" t="s">
        <v>70</v>
      </c>
      <c r="BL28" s="12" t="s">
        <v>71</v>
      </c>
      <c r="BM28" s="12" t="s">
        <v>72</v>
      </c>
      <c r="BN28" s="12" t="s">
        <v>73</v>
      </c>
      <c r="BO28" s="12" t="s">
        <v>74</v>
      </c>
      <c r="BP28" s="12" t="s">
        <v>75</v>
      </c>
      <c r="BQ28" s="12" t="s">
        <v>76</v>
      </c>
      <c r="BR28" s="12" t="s">
        <v>77</v>
      </c>
      <c r="BS28" s="12" t="s">
        <v>78</v>
      </c>
      <c r="BT28" s="12" t="s">
        <v>79</v>
      </c>
      <c r="BU28" s="12" t="s">
        <v>80</v>
      </c>
      <c r="BV28" s="12" t="s">
        <v>81</v>
      </c>
      <c r="BW28" s="12" t="s">
        <v>82</v>
      </c>
      <c r="BX28" s="12" t="s">
        <v>83</v>
      </c>
      <c r="BY28" s="12" t="s">
        <v>84</v>
      </c>
      <c r="BZ28" s="12" t="s">
        <v>85</v>
      </c>
      <c r="CA28" s="12" t="s">
        <v>86</v>
      </c>
      <c r="CB28" s="12" t="s">
        <v>87</v>
      </c>
      <c r="CC28" s="12" t="s">
        <v>88</v>
      </c>
      <c r="CD28" s="12" t="s">
        <v>391</v>
      </c>
      <c r="CE28" s="12" t="s">
        <v>90</v>
      </c>
      <c r="CF28" s="12" t="s">
        <v>91</v>
      </c>
      <c r="CG28" s="42" t="s">
        <v>392</v>
      </c>
      <c r="CH28" s="61" t="s">
        <v>93</v>
      </c>
      <c r="CI28" s="12" t="s">
        <v>100</v>
      </c>
      <c r="CJ28" s="61" t="s">
        <v>94</v>
      </c>
      <c r="CK28" s="12" t="s">
        <v>102</v>
      </c>
      <c r="CL28" s="12" t="s">
        <v>103</v>
      </c>
      <c r="CM28" s="61" t="s">
        <v>104</v>
      </c>
      <c r="CN28" s="12" t="s">
        <v>105</v>
      </c>
      <c r="CO28" s="12" t="s">
        <v>106</v>
      </c>
      <c r="CP28" s="12" t="s">
        <v>393</v>
      </c>
      <c r="CQ28" s="12" t="s">
        <v>394</v>
      </c>
      <c r="CR28" s="12" t="s">
        <v>395</v>
      </c>
      <c r="CS28" s="12" t="s">
        <v>110</v>
      </c>
      <c r="CT28" s="12" t="s">
        <v>111</v>
      </c>
      <c r="CU28" s="12" t="s">
        <v>204</v>
      </c>
      <c r="CV28" s="43" t="s">
        <v>115</v>
      </c>
      <c r="CW28" s="43" t="s">
        <v>116</v>
      </c>
      <c r="CX28" s="12" t="s">
        <v>396</v>
      </c>
      <c r="CY28" s="12" t="s">
        <v>240</v>
      </c>
      <c r="CZ28" s="12" t="s">
        <v>128</v>
      </c>
      <c r="DA28" s="12" t="s">
        <v>206</v>
      </c>
      <c r="DB28" s="12" t="s">
        <v>131</v>
      </c>
      <c r="DC28" s="12" t="s">
        <v>132</v>
      </c>
      <c r="DD28" s="12" t="s">
        <v>133</v>
      </c>
      <c r="DE28" s="12" t="s">
        <v>207</v>
      </c>
      <c r="DF28" s="12" t="s">
        <v>136</v>
      </c>
      <c r="DG28" s="12" t="s">
        <v>137</v>
      </c>
      <c r="DH28" s="12" t="s">
        <v>397</v>
      </c>
      <c r="DI28" s="12" t="s">
        <v>398</v>
      </c>
      <c r="DJ28" s="12" t="s">
        <v>399</v>
      </c>
      <c r="DK28" s="12" t="s">
        <v>400</v>
      </c>
      <c r="DL28" s="12" t="s">
        <v>401</v>
      </c>
      <c r="DM28" s="12" t="s">
        <v>402</v>
      </c>
      <c r="DN28" s="12" t="s">
        <v>403</v>
      </c>
      <c r="DO28" s="12" t="s">
        <v>404</v>
      </c>
      <c r="DP28" s="12" t="s">
        <v>405</v>
      </c>
      <c r="DQ28" s="12" t="s">
        <v>169</v>
      </c>
      <c r="DR28" s="12" t="s">
        <v>170</v>
      </c>
      <c r="DS28" s="12" t="s">
        <v>171</v>
      </c>
      <c r="DT28" s="12" t="s">
        <v>254</v>
      </c>
      <c r="DU28" s="12" t="s">
        <v>173</v>
      </c>
      <c r="DV28" s="12" t="s">
        <v>174</v>
      </c>
      <c r="DW28" s="12" t="s">
        <v>175</v>
      </c>
      <c r="DX28" s="12" t="s">
        <v>176</v>
      </c>
      <c r="DY28" s="12" t="s">
        <v>177</v>
      </c>
      <c r="DZ28" s="12" t="s">
        <v>178</v>
      </c>
      <c r="EA28" s="12" t="s">
        <v>179</v>
      </c>
      <c r="EB28" s="12" t="s">
        <v>180</v>
      </c>
      <c r="EC28" s="12" t="s">
        <v>181</v>
      </c>
      <c r="ED28" s="12" t="s">
        <v>406</v>
      </c>
      <c r="EE28" s="12" t="s">
        <v>407</v>
      </c>
      <c r="EF28" s="12" t="s">
        <v>408</v>
      </c>
      <c r="EG28" s="12" t="s">
        <v>409</v>
      </c>
      <c r="EH28" s="12" t="s">
        <v>410</v>
      </c>
      <c r="EI28" s="12" t="s">
        <v>411</v>
      </c>
      <c r="EJ28" s="12" t="s">
        <v>412</v>
      </c>
      <c r="EK28" s="12" t="s">
        <v>182</v>
      </c>
      <c r="EL28" s="12" t="s">
        <v>183</v>
      </c>
      <c r="EM28" s="12" t="s">
        <v>184</v>
      </c>
      <c r="EN28" s="12" t="s">
        <v>185</v>
      </c>
      <c r="EO28" s="12" t="s">
        <v>186</v>
      </c>
      <c r="EP28" s="12" t="s">
        <v>221</v>
      </c>
      <c r="EQ28" s="12" t="s">
        <v>256</v>
      </c>
      <c r="ER28" s="12" t="s">
        <v>257</v>
      </c>
      <c r="ES28" s="12" t="s">
        <v>413</v>
      </c>
      <c r="ET28" s="12" t="s">
        <v>414</v>
      </c>
      <c r="EU28" s="12" t="s">
        <v>415</v>
      </c>
    </row>
    <row r="29" spans="1:334" s="74" customFormat="1" x14ac:dyDescent="0.25"/>
    <row r="31" spans="1:334" x14ac:dyDescent="0.25">
      <c r="A31" s="3" t="str">
        <f>CONCATENATE("Paste ", B31, " data on line ", ROW(A33))</f>
        <v>Paste 2012 data on line 33</v>
      </c>
      <c r="B31" s="44">
        <f>B27-1</f>
        <v>2012</v>
      </c>
      <c r="C31" s="3"/>
      <c r="D31" s="3"/>
      <c r="E31" s="3"/>
      <c r="F31" s="3"/>
      <c r="G31" s="3"/>
    </row>
    <row r="32" spans="1:334" x14ac:dyDescent="0.25">
      <c r="A32" s="12" t="s">
        <v>211</v>
      </c>
      <c r="B32" s="12" t="s">
        <v>0</v>
      </c>
      <c r="C32" s="12" t="s">
        <v>1</v>
      </c>
      <c r="D32" s="12" t="s">
        <v>2</v>
      </c>
      <c r="E32" s="12" t="s">
        <v>3</v>
      </c>
      <c r="F32" s="12" t="s">
        <v>4</v>
      </c>
      <c r="G32" s="12" t="s">
        <v>5</v>
      </c>
      <c r="H32" s="12" t="s">
        <v>6</v>
      </c>
      <c r="I32" s="34" t="s">
        <v>212</v>
      </c>
      <c r="J32" s="12" t="s">
        <v>8</v>
      </c>
      <c r="K32" s="12" t="s">
        <v>9</v>
      </c>
      <c r="L32" s="12" t="s">
        <v>10</v>
      </c>
      <c r="M32" s="12" t="s">
        <v>11</v>
      </c>
      <c r="N32" s="12" t="s">
        <v>12</v>
      </c>
      <c r="O32" s="12" t="s">
        <v>14</v>
      </c>
      <c r="P32" s="12" t="s">
        <v>15</v>
      </c>
      <c r="Q32" s="12" t="s">
        <v>16</v>
      </c>
      <c r="R32" s="12" t="s">
        <v>20</v>
      </c>
      <c r="S32" s="12" t="s">
        <v>21</v>
      </c>
      <c r="T32" s="12" t="s">
        <v>22</v>
      </c>
      <c r="U32" s="12" t="s">
        <v>23</v>
      </c>
      <c r="V32" s="12" t="s">
        <v>24</v>
      </c>
      <c r="W32" s="12" t="s">
        <v>25</v>
      </c>
      <c r="X32" s="12" t="s">
        <v>26</v>
      </c>
      <c r="Y32" s="12" t="s">
        <v>38</v>
      </c>
      <c r="Z32" s="12" t="s">
        <v>39</v>
      </c>
      <c r="AA32" s="12" t="s">
        <v>40</v>
      </c>
      <c r="AB32" s="12" t="s">
        <v>41</v>
      </c>
      <c r="AC32" s="12" t="s">
        <v>42</v>
      </c>
      <c r="AD32" s="12" t="s">
        <v>43</v>
      </c>
      <c r="AE32" s="12" t="s">
        <v>44</v>
      </c>
      <c r="AF32" s="12" t="s">
        <v>45</v>
      </c>
      <c r="AG32" s="12" t="s">
        <v>46</v>
      </c>
      <c r="AH32" s="12" t="s">
        <v>47</v>
      </c>
      <c r="AI32" s="12" t="s">
        <v>416</v>
      </c>
      <c r="AJ32" s="12" t="s">
        <v>213</v>
      </c>
      <c r="AK32" s="12" t="s">
        <v>214</v>
      </c>
      <c r="AL32" s="12" t="s">
        <v>215</v>
      </c>
      <c r="AM32" s="12" t="s">
        <v>216</v>
      </c>
      <c r="AN32" s="12" t="s">
        <v>55</v>
      </c>
      <c r="AO32" s="12" t="s">
        <v>56</v>
      </c>
      <c r="AP32" s="12" t="s">
        <v>57</v>
      </c>
      <c r="AQ32" s="12" t="s">
        <v>58</v>
      </c>
      <c r="AR32" s="12" t="s">
        <v>59</v>
      </c>
      <c r="AS32" s="12" t="s">
        <v>60</v>
      </c>
      <c r="AT32" s="12" t="s">
        <v>61</v>
      </c>
      <c r="AU32" s="12" t="s">
        <v>62</v>
      </c>
      <c r="AV32" s="12" t="s">
        <v>63</v>
      </c>
      <c r="AW32" s="12" t="s">
        <v>64</v>
      </c>
      <c r="AX32" s="12" t="s">
        <v>65</v>
      </c>
      <c r="AY32" s="12" t="s">
        <v>66</v>
      </c>
      <c r="AZ32" s="12" t="s">
        <v>67</v>
      </c>
      <c r="BA32" s="12" t="s">
        <v>68</v>
      </c>
      <c r="BB32" s="12" t="s">
        <v>69</v>
      </c>
      <c r="BC32" s="12" t="s">
        <v>70</v>
      </c>
      <c r="BD32" s="12" t="s">
        <v>71</v>
      </c>
      <c r="BE32" s="12" t="s">
        <v>72</v>
      </c>
      <c r="BF32" s="12" t="s">
        <v>73</v>
      </c>
      <c r="BG32" s="12" t="s">
        <v>74</v>
      </c>
      <c r="BH32" s="12" t="s">
        <v>75</v>
      </c>
      <c r="BI32" s="12" t="s">
        <v>76</v>
      </c>
      <c r="BJ32" s="12" t="s">
        <v>77</v>
      </c>
      <c r="BK32" s="12" t="s">
        <v>78</v>
      </c>
      <c r="BL32" s="12" t="s">
        <v>79</v>
      </c>
      <c r="BM32" s="12" t="s">
        <v>80</v>
      </c>
      <c r="BN32" s="12" t="s">
        <v>81</v>
      </c>
      <c r="BO32" s="12" t="s">
        <v>82</v>
      </c>
      <c r="BP32" s="12" t="s">
        <v>83</v>
      </c>
      <c r="BQ32" s="12" t="s">
        <v>84</v>
      </c>
      <c r="BR32" s="12" t="s">
        <v>85</v>
      </c>
      <c r="BS32" s="12" t="s">
        <v>86</v>
      </c>
      <c r="BT32" s="12" t="s">
        <v>87</v>
      </c>
      <c r="BU32" s="12" t="s">
        <v>88</v>
      </c>
      <c r="BV32" s="12" t="s">
        <v>391</v>
      </c>
      <c r="BW32" s="12" t="s">
        <v>90</v>
      </c>
      <c r="BX32" s="12" t="s">
        <v>91</v>
      </c>
      <c r="BY32" s="42" t="s">
        <v>392</v>
      </c>
      <c r="BZ32" s="61" t="s">
        <v>93</v>
      </c>
      <c r="CA32" s="12" t="s">
        <v>100</v>
      </c>
      <c r="CB32" s="61" t="s">
        <v>94</v>
      </c>
      <c r="CC32" s="12" t="s">
        <v>102</v>
      </c>
      <c r="CD32" s="12" t="s">
        <v>103</v>
      </c>
      <c r="CE32" s="61" t="s">
        <v>104</v>
      </c>
      <c r="CF32" s="12" t="s">
        <v>105</v>
      </c>
      <c r="CG32" s="12" t="s">
        <v>106</v>
      </c>
      <c r="CH32" s="12" t="s">
        <v>393</v>
      </c>
      <c r="CI32" s="12" t="s">
        <v>394</v>
      </c>
      <c r="CJ32" s="12" t="s">
        <v>395</v>
      </c>
      <c r="CK32" s="12" t="s">
        <v>110</v>
      </c>
      <c r="CL32" s="12" t="s">
        <v>111</v>
      </c>
      <c r="CM32" s="43" t="s">
        <v>115</v>
      </c>
      <c r="CN32" s="43" t="s">
        <v>116</v>
      </c>
      <c r="CO32" s="12" t="s">
        <v>240</v>
      </c>
      <c r="CP32" s="12" t="s">
        <v>128</v>
      </c>
      <c r="CQ32" s="12" t="s">
        <v>206</v>
      </c>
      <c r="CR32" s="12" t="s">
        <v>131</v>
      </c>
      <c r="CS32" s="12" t="s">
        <v>132</v>
      </c>
      <c r="CT32" s="12" t="s">
        <v>133</v>
      </c>
      <c r="CU32" s="12" t="s">
        <v>207</v>
      </c>
      <c r="CV32" s="12" t="s">
        <v>136</v>
      </c>
      <c r="CW32" s="12" t="s">
        <v>137</v>
      </c>
      <c r="CX32" s="12" t="s">
        <v>397</v>
      </c>
      <c r="CY32" s="12" t="s">
        <v>398</v>
      </c>
      <c r="CZ32" s="12" t="s">
        <v>399</v>
      </c>
      <c r="DA32" s="12" t="s">
        <v>400</v>
      </c>
      <c r="DB32" s="12" t="s">
        <v>401</v>
      </c>
      <c r="DC32" s="12" t="s">
        <v>402</v>
      </c>
      <c r="DD32" s="12" t="s">
        <v>403</v>
      </c>
      <c r="DE32" s="12" t="s">
        <v>404</v>
      </c>
      <c r="DF32" s="12" t="s">
        <v>405</v>
      </c>
      <c r="DG32" s="12" t="s">
        <v>169</v>
      </c>
      <c r="DH32" s="12" t="s">
        <v>170</v>
      </c>
      <c r="DI32" s="12" t="s">
        <v>171</v>
      </c>
      <c r="DJ32" s="12" t="s">
        <v>254</v>
      </c>
      <c r="DK32" s="12" t="s">
        <v>173</v>
      </c>
      <c r="DL32" s="12" t="s">
        <v>174</v>
      </c>
      <c r="DM32" s="12" t="s">
        <v>175</v>
      </c>
      <c r="DN32" s="12" t="s">
        <v>176</v>
      </c>
      <c r="DO32" s="12" t="s">
        <v>177</v>
      </c>
      <c r="DP32" s="12" t="s">
        <v>178</v>
      </c>
      <c r="DQ32" s="12" t="s">
        <v>179</v>
      </c>
      <c r="DR32" s="12" t="s">
        <v>180</v>
      </c>
      <c r="DS32" s="12" t="s">
        <v>181</v>
      </c>
      <c r="DT32" s="12" t="s">
        <v>406</v>
      </c>
      <c r="DU32" s="12" t="s">
        <v>407</v>
      </c>
      <c r="DV32" s="12" t="s">
        <v>408</v>
      </c>
      <c r="DW32" s="12" t="s">
        <v>409</v>
      </c>
      <c r="DX32" s="12" t="s">
        <v>410</v>
      </c>
      <c r="DY32" s="12" t="s">
        <v>411</v>
      </c>
      <c r="DZ32" s="12" t="s">
        <v>412</v>
      </c>
      <c r="EA32" s="12" t="s">
        <v>182</v>
      </c>
      <c r="EB32" s="12" t="s">
        <v>183</v>
      </c>
      <c r="EC32" s="12" t="s">
        <v>184</v>
      </c>
      <c r="ED32" s="12" t="s">
        <v>185</v>
      </c>
      <c r="EE32" s="12" t="s">
        <v>186</v>
      </c>
      <c r="EF32" s="12" t="s">
        <v>221</v>
      </c>
      <c r="EG32" s="12" t="s">
        <v>256</v>
      </c>
      <c r="EH32" s="12" t="s">
        <v>257</v>
      </c>
      <c r="EI32" s="12" t="s">
        <v>413</v>
      </c>
      <c r="EJ32" s="12" t="s">
        <v>414</v>
      </c>
      <c r="EK32" s="12" t="s">
        <v>415</v>
      </c>
    </row>
    <row r="33" s="74" customFormat="1" x14ac:dyDescent="0.25"/>
  </sheetData>
  <sheetProtection algorithmName="SHA-512" hashValue="AD2JUO066WZ/AZjFjOWhz3BvY1I9HlKRLzPW8U/wa+NOuocF/GVJXiN2XvbFrUQqwNGTCnJOuYQ0aCo0dYfZsg==" saltValue="BvVZoxtu1w6lwTTQ1Ncac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Standards and instructions</vt:lpstr>
      <vt:lpstr>Annual data dashboard</vt:lpstr>
      <vt:lpstr>State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dcterms:created xsi:type="dcterms:W3CDTF">2021-03-16T16:42:20Z</dcterms:created>
  <dcterms:modified xsi:type="dcterms:W3CDTF">2021-03-23T21:01:53Z</dcterms:modified>
</cp:coreProperties>
</file>